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880" activeTab="1"/>
  </bookViews>
  <sheets>
    <sheet name="162,5" sheetId="1" r:id="rId1"/>
    <sheet name="170" sheetId="2" r:id="rId2"/>
    <sheet name="180" sheetId="3" r:id="rId3"/>
    <sheet name="Лист2" sheetId="4" r:id="rId4"/>
    <sheet name="Лист3" sheetId="5" r:id="rId5"/>
  </sheets>
  <definedNames>
    <definedName name="_xlnm.Print_Area" localSheetId="0">'162,5'!$A$1:$AI$58</definedName>
    <definedName name="_xlnm.Print_Area" localSheetId="1">'170'!$A$1:$AI$58</definedName>
  </definedNames>
  <calcPr fullCalcOnLoad="1"/>
</workbook>
</file>

<file path=xl/sharedStrings.xml><?xml version="1.0" encoding="utf-8"?>
<sst xmlns="http://schemas.openxmlformats.org/spreadsheetml/2006/main" count="34" uniqueCount="6">
  <si>
    <t>количество раз</t>
  </si>
  <si>
    <t>количество подходов</t>
  </si>
  <si>
    <t>-требуемая масса</t>
  </si>
  <si>
    <t>проходка N1</t>
  </si>
  <si>
    <t>проходка N2</t>
  </si>
  <si>
    <t>количество повторений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</si>
</sst>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56" xfId="0" applyFont="1" applyBorder="1" applyAlignment="1">
      <alignment/>
    </xf>
    <xf numFmtId="0" fontId="0" fillId="33" borderId="0" xfId="0" applyFill="1" applyBorder="1" applyAlignment="1" quotePrefix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24" xfId="0" applyBorder="1" applyAlignment="1">
      <alignment/>
    </xf>
    <xf numFmtId="0" fontId="5" fillId="0" borderId="51" xfId="0" applyFont="1" applyBorder="1" applyAlignment="1">
      <alignment/>
    </xf>
    <xf numFmtId="0" fontId="2" fillId="0" borderId="56" xfId="0" applyFont="1" applyBorder="1" applyAlignment="1">
      <alignment/>
    </xf>
    <xf numFmtId="0" fontId="1" fillId="33" borderId="3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2" fillId="0" borderId="39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31" xfId="0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33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1" fillId="33" borderId="63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2" fillId="0" borderId="62" xfId="0" applyFont="1" applyBorder="1" applyAlignment="1">
      <alignment/>
    </xf>
    <xf numFmtId="0" fontId="0" fillId="34" borderId="64" xfId="0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 textRotation="90"/>
    </xf>
    <xf numFmtId="0" fontId="0" fillId="0" borderId="5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0" fillId="0" borderId="65" xfId="0" applyBorder="1" applyAlignment="1" quotePrefix="1">
      <alignment horizontal="left"/>
    </xf>
    <xf numFmtId="0" fontId="0" fillId="0" borderId="66" xfId="0" applyBorder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K10" sqref="AK10"/>
    </sheetView>
  </sheetViews>
  <sheetFormatPr defaultColWidth="9.00390625" defaultRowHeight="12.75"/>
  <cols>
    <col min="1" max="1" width="2.125" style="37" customWidth="1"/>
    <col min="2" max="2" width="1.875" style="0" customWidth="1"/>
    <col min="3" max="3" width="2.125" style="0" customWidth="1"/>
    <col min="4" max="11" width="4.125" style="0" customWidth="1"/>
    <col min="12" max="12" width="1.625" style="0" customWidth="1"/>
    <col min="13" max="13" width="2.625" style="0" customWidth="1"/>
    <col min="14" max="15" width="2.375" style="0" customWidth="1"/>
    <col min="16" max="23" width="3.875" style="0" customWidth="1"/>
    <col min="24" max="24" width="1.625" style="0" customWidth="1"/>
    <col min="25" max="25" width="2.625" style="0" customWidth="1"/>
    <col min="26" max="27" width="2.125" style="0" customWidth="1"/>
    <col min="28" max="35" width="3.875" style="0" customWidth="1"/>
  </cols>
  <sheetData>
    <row r="1" spans="1:35" ht="13.5" thickBot="1">
      <c r="A1" s="81"/>
      <c r="B1" s="82"/>
      <c r="C1" s="83"/>
      <c r="D1" s="91">
        <v>152</v>
      </c>
      <c r="E1" s="112" t="s">
        <v>2</v>
      </c>
      <c r="F1" s="112"/>
      <c r="G1" s="112"/>
      <c r="H1" s="112"/>
      <c r="I1" s="112"/>
      <c r="J1" s="112"/>
      <c r="K1" s="113"/>
      <c r="L1" s="62"/>
      <c r="M1" s="81"/>
      <c r="N1" s="82"/>
      <c r="O1" s="89"/>
      <c r="P1" s="108"/>
      <c r="Q1" s="108"/>
      <c r="R1" s="108"/>
      <c r="S1" s="108"/>
      <c r="T1" s="108"/>
      <c r="U1" s="108"/>
      <c r="V1" s="108"/>
      <c r="W1" s="109"/>
      <c r="X1" s="64"/>
      <c r="Y1" s="93"/>
      <c r="Z1" s="82"/>
      <c r="AA1" s="94"/>
      <c r="AB1" s="95"/>
      <c r="AC1" s="96"/>
      <c r="AD1" s="96"/>
      <c r="AE1" s="96"/>
      <c r="AF1" s="96"/>
      <c r="AG1" s="96"/>
      <c r="AH1" s="96"/>
      <c r="AI1" s="97"/>
    </row>
    <row r="2" spans="1:35" ht="9.75" customHeight="1" thickBot="1">
      <c r="A2" s="84"/>
      <c r="B2" s="64"/>
      <c r="C2" s="85"/>
      <c r="D2" s="98" t="s">
        <v>5</v>
      </c>
      <c r="E2" s="99"/>
      <c r="F2" s="99"/>
      <c r="G2" s="99"/>
      <c r="H2" s="99"/>
      <c r="I2" s="99"/>
      <c r="J2" s="99"/>
      <c r="K2" s="100"/>
      <c r="L2" s="72"/>
      <c r="M2" s="84"/>
      <c r="N2" s="64"/>
      <c r="O2" s="85"/>
      <c r="P2" s="98" t="s">
        <v>5</v>
      </c>
      <c r="Q2" s="99"/>
      <c r="R2" s="99"/>
      <c r="S2" s="99"/>
      <c r="T2" s="99"/>
      <c r="U2" s="99"/>
      <c r="V2" s="99"/>
      <c r="W2" s="100"/>
      <c r="X2" s="65"/>
      <c r="Y2" s="84"/>
      <c r="Z2" s="64"/>
      <c r="AA2" s="85"/>
      <c r="AB2" s="98" t="s">
        <v>5</v>
      </c>
      <c r="AC2" s="99"/>
      <c r="AD2" s="99"/>
      <c r="AE2" s="99"/>
      <c r="AF2" s="99"/>
      <c r="AG2" s="99"/>
      <c r="AH2" s="99"/>
      <c r="AI2" s="100"/>
    </row>
    <row r="3" spans="1:35" ht="11.25" customHeight="1" thickBot="1">
      <c r="A3" s="86"/>
      <c r="B3" s="87"/>
      <c r="C3" s="88"/>
      <c r="D3" s="23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5">
        <v>8</v>
      </c>
      <c r="L3" s="63"/>
      <c r="M3" s="86"/>
      <c r="N3" s="87"/>
      <c r="O3" s="88"/>
      <c r="P3" s="23">
        <v>1</v>
      </c>
      <c r="Q3" s="24">
        <v>2</v>
      </c>
      <c r="R3" s="24">
        <v>3</v>
      </c>
      <c r="S3" s="24">
        <v>4</v>
      </c>
      <c r="T3" s="24">
        <v>5</v>
      </c>
      <c r="U3" s="24">
        <v>6</v>
      </c>
      <c r="V3" s="24">
        <v>7</v>
      </c>
      <c r="W3" s="25">
        <v>8</v>
      </c>
      <c r="X3" s="65"/>
      <c r="Y3" s="86"/>
      <c r="Z3" s="87"/>
      <c r="AA3" s="92"/>
      <c r="AB3" s="39">
        <v>1</v>
      </c>
      <c r="AC3" s="40">
        <v>2</v>
      </c>
      <c r="AD3" s="40">
        <v>3</v>
      </c>
      <c r="AE3" s="40">
        <v>4</v>
      </c>
      <c r="AF3" s="40">
        <v>5</v>
      </c>
      <c r="AG3" s="40">
        <v>6</v>
      </c>
      <c r="AH3" s="40">
        <v>7</v>
      </c>
      <c r="AI3" s="41">
        <v>8</v>
      </c>
    </row>
    <row r="4" spans="1:35" ht="13.5" customHeight="1">
      <c r="A4" s="61">
        <v>1</v>
      </c>
      <c r="B4" s="102" t="s">
        <v>1</v>
      </c>
      <c r="C4" s="66">
        <v>1</v>
      </c>
      <c r="D4" s="68">
        <f aca="true" t="shared" si="0" ref="D4:K6">$D$1*62.5%</f>
        <v>95</v>
      </c>
      <c r="E4" s="3">
        <f t="shared" si="0"/>
        <v>95</v>
      </c>
      <c r="F4" s="3">
        <f t="shared" si="0"/>
        <v>95</v>
      </c>
      <c r="G4" s="3">
        <f t="shared" si="0"/>
        <v>95</v>
      </c>
      <c r="H4" s="3">
        <f t="shared" si="0"/>
        <v>95</v>
      </c>
      <c r="I4" s="3">
        <f t="shared" si="0"/>
        <v>95</v>
      </c>
      <c r="J4" s="3">
        <f t="shared" si="0"/>
        <v>95</v>
      </c>
      <c r="K4" s="48">
        <f t="shared" si="0"/>
        <v>95</v>
      </c>
      <c r="L4" s="64"/>
      <c r="M4" s="61">
        <v>9</v>
      </c>
      <c r="N4" s="102" t="s">
        <v>1</v>
      </c>
      <c r="O4" s="71">
        <v>1</v>
      </c>
      <c r="P4" s="68">
        <f aca="true" t="shared" si="1" ref="P4:W6">$D$1*62.5%</f>
        <v>95</v>
      </c>
      <c r="Q4" s="3">
        <f t="shared" si="1"/>
        <v>95</v>
      </c>
      <c r="R4" s="3">
        <f t="shared" si="1"/>
        <v>95</v>
      </c>
      <c r="S4" s="3">
        <f t="shared" si="1"/>
        <v>95</v>
      </c>
      <c r="T4" s="3">
        <f t="shared" si="1"/>
        <v>95</v>
      </c>
      <c r="U4" s="3">
        <f t="shared" si="1"/>
        <v>95</v>
      </c>
      <c r="V4" s="3">
        <f t="shared" si="1"/>
        <v>95</v>
      </c>
      <c r="W4" s="48">
        <f t="shared" si="1"/>
        <v>95</v>
      </c>
      <c r="X4" s="65"/>
      <c r="Y4" s="34">
        <v>17</v>
      </c>
      <c r="Z4" s="101" t="s">
        <v>1</v>
      </c>
      <c r="AA4" s="42">
        <v>1</v>
      </c>
      <c r="AB4" s="4">
        <f aca="true" t="shared" si="2" ref="AB4:AI4">$D$1*65%</f>
        <v>98.8</v>
      </c>
      <c r="AC4" s="5">
        <f t="shared" si="2"/>
        <v>98.8</v>
      </c>
      <c r="AD4" s="5">
        <f t="shared" si="2"/>
        <v>98.8</v>
      </c>
      <c r="AE4" s="5">
        <f t="shared" si="2"/>
        <v>98.8</v>
      </c>
      <c r="AF4" s="5">
        <f t="shared" si="2"/>
        <v>98.8</v>
      </c>
      <c r="AG4" s="5">
        <f t="shared" si="2"/>
        <v>98.8</v>
      </c>
      <c r="AH4" s="5">
        <f t="shared" si="2"/>
        <v>98.8</v>
      </c>
      <c r="AI4" s="6">
        <f t="shared" si="2"/>
        <v>98.8</v>
      </c>
    </row>
    <row r="5" spans="1:35" ht="13.5" customHeight="1">
      <c r="A5" s="35"/>
      <c r="B5" s="102"/>
      <c r="C5" s="46">
        <v>2</v>
      </c>
      <c r="D5" s="7">
        <f t="shared" si="0"/>
        <v>95</v>
      </c>
      <c r="E5" s="1">
        <f t="shared" si="0"/>
        <v>95</v>
      </c>
      <c r="F5" s="1">
        <f t="shared" si="0"/>
        <v>95</v>
      </c>
      <c r="G5" s="1">
        <f t="shared" si="0"/>
        <v>95</v>
      </c>
      <c r="H5" s="1">
        <f t="shared" si="0"/>
        <v>95</v>
      </c>
      <c r="I5" s="1">
        <f t="shared" si="0"/>
        <v>95</v>
      </c>
      <c r="J5" s="1">
        <f t="shared" si="0"/>
        <v>95</v>
      </c>
      <c r="K5" s="8">
        <f t="shared" si="0"/>
        <v>95</v>
      </c>
      <c r="L5" s="64"/>
      <c r="M5" s="35"/>
      <c r="N5" s="102"/>
      <c r="O5" s="43">
        <v>2</v>
      </c>
      <c r="P5" s="7">
        <f t="shared" si="1"/>
        <v>95</v>
      </c>
      <c r="Q5" s="1">
        <f t="shared" si="1"/>
        <v>95</v>
      </c>
      <c r="R5" s="1">
        <f t="shared" si="1"/>
        <v>95</v>
      </c>
      <c r="S5" s="1">
        <f t="shared" si="1"/>
        <v>95</v>
      </c>
      <c r="T5" s="1">
        <f t="shared" si="1"/>
        <v>95</v>
      </c>
      <c r="U5" s="1">
        <f t="shared" si="1"/>
        <v>95</v>
      </c>
      <c r="V5" s="1">
        <f t="shared" si="1"/>
        <v>95</v>
      </c>
      <c r="W5" s="8">
        <f t="shared" si="1"/>
        <v>95</v>
      </c>
      <c r="X5" s="65"/>
      <c r="Y5" s="35"/>
      <c r="Z5" s="102"/>
      <c r="AA5" s="43">
        <v>2</v>
      </c>
      <c r="AB5" s="7">
        <f aca="true" t="shared" si="3" ref="AB5:AI7">$D$1*74%</f>
        <v>112.48</v>
      </c>
      <c r="AC5" s="1">
        <f t="shared" si="3"/>
        <v>112.48</v>
      </c>
      <c r="AD5" s="1">
        <f t="shared" si="3"/>
        <v>112.48</v>
      </c>
      <c r="AE5" s="1">
        <f t="shared" si="3"/>
        <v>112.48</v>
      </c>
      <c r="AF5" s="1">
        <f t="shared" si="3"/>
        <v>112.48</v>
      </c>
      <c r="AG5" s="1">
        <f t="shared" si="3"/>
        <v>112.48</v>
      </c>
      <c r="AH5" s="1">
        <f t="shared" si="3"/>
        <v>112.48</v>
      </c>
      <c r="AI5" s="8">
        <f t="shared" si="3"/>
        <v>112.48</v>
      </c>
    </row>
    <row r="6" spans="1:35" ht="13.5" customHeight="1">
      <c r="A6" s="35"/>
      <c r="B6" s="102"/>
      <c r="C6" s="46">
        <v>3</v>
      </c>
      <c r="D6" s="7">
        <f t="shared" si="0"/>
        <v>95</v>
      </c>
      <c r="E6" s="1">
        <f t="shared" si="0"/>
        <v>95</v>
      </c>
      <c r="F6" s="1">
        <f t="shared" si="0"/>
        <v>95</v>
      </c>
      <c r="G6" s="1">
        <f t="shared" si="0"/>
        <v>95</v>
      </c>
      <c r="H6" s="1">
        <f t="shared" si="0"/>
        <v>95</v>
      </c>
      <c r="I6" s="1">
        <f t="shared" si="0"/>
        <v>95</v>
      </c>
      <c r="J6" s="1">
        <f t="shared" si="0"/>
        <v>95</v>
      </c>
      <c r="K6" s="8">
        <f t="shared" si="0"/>
        <v>95</v>
      </c>
      <c r="L6" s="64"/>
      <c r="M6" s="35"/>
      <c r="N6" s="102"/>
      <c r="O6" s="43">
        <v>3</v>
      </c>
      <c r="P6" s="7">
        <f t="shared" si="1"/>
        <v>95</v>
      </c>
      <c r="Q6" s="1">
        <f t="shared" si="1"/>
        <v>95</v>
      </c>
      <c r="R6" s="1">
        <f t="shared" si="1"/>
        <v>95</v>
      </c>
      <c r="S6" s="1">
        <f t="shared" si="1"/>
        <v>95</v>
      </c>
      <c r="T6" s="1">
        <f t="shared" si="1"/>
        <v>95</v>
      </c>
      <c r="U6" s="1">
        <f t="shared" si="1"/>
        <v>95</v>
      </c>
      <c r="V6" s="1">
        <f t="shared" si="1"/>
        <v>95</v>
      </c>
      <c r="W6" s="8">
        <f t="shared" si="1"/>
        <v>95</v>
      </c>
      <c r="X6" s="65"/>
      <c r="Y6" s="35"/>
      <c r="Z6" s="102"/>
      <c r="AA6" s="43">
        <v>3</v>
      </c>
      <c r="AB6" s="7">
        <f t="shared" si="3"/>
        <v>112.48</v>
      </c>
      <c r="AC6" s="1">
        <f t="shared" si="3"/>
        <v>112.48</v>
      </c>
      <c r="AD6" s="1">
        <f t="shared" si="3"/>
        <v>112.48</v>
      </c>
      <c r="AE6" s="1">
        <f t="shared" si="3"/>
        <v>112.48</v>
      </c>
      <c r="AF6" s="1">
        <f t="shared" si="3"/>
        <v>112.48</v>
      </c>
      <c r="AG6" s="1">
        <f t="shared" si="3"/>
        <v>112.48</v>
      </c>
      <c r="AH6" s="1">
        <f t="shared" si="3"/>
        <v>112.48</v>
      </c>
      <c r="AI6" s="8">
        <f t="shared" si="3"/>
        <v>112.48</v>
      </c>
    </row>
    <row r="7" spans="1:35" ht="13.5" customHeight="1" thickBot="1">
      <c r="A7" s="36"/>
      <c r="B7" s="102"/>
      <c r="C7" s="67">
        <v>4</v>
      </c>
      <c r="D7" s="69">
        <f>$D$1*68%</f>
        <v>103.36000000000001</v>
      </c>
      <c r="E7" s="9"/>
      <c r="F7" s="9"/>
      <c r="G7" s="9"/>
      <c r="H7" s="9"/>
      <c r="I7" s="9"/>
      <c r="J7" s="9"/>
      <c r="K7" s="10"/>
      <c r="L7" s="64"/>
      <c r="M7" s="38"/>
      <c r="N7" s="102"/>
      <c r="O7" s="44">
        <v>4</v>
      </c>
      <c r="P7" s="7">
        <f aca="true" t="shared" si="4" ref="P7:W10">$D$1*69%</f>
        <v>104.88</v>
      </c>
      <c r="Q7" s="1">
        <f t="shared" si="4"/>
        <v>104.88</v>
      </c>
      <c r="R7" s="1">
        <f t="shared" si="4"/>
        <v>104.88</v>
      </c>
      <c r="S7" s="1">
        <f t="shared" si="4"/>
        <v>104.88</v>
      </c>
      <c r="T7" s="1">
        <f t="shared" si="4"/>
        <v>104.88</v>
      </c>
      <c r="U7" s="1">
        <f t="shared" si="4"/>
        <v>104.88</v>
      </c>
      <c r="V7" s="1">
        <f t="shared" si="4"/>
        <v>104.88</v>
      </c>
      <c r="W7" s="8">
        <f t="shared" si="4"/>
        <v>104.88</v>
      </c>
      <c r="X7" s="65"/>
      <c r="Y7" s="38"/>
      <c r="Z7" s="102"/>
      <c r="AA7" s="44">
        <v>4</v>
      </c>
      <c r="AB7" s="7">
        <f t="shared" si="3"/>
        <v>112.48</v>
      </c>
      <c r="AC7" s="1">
        <f t="shared" si="3"/>
        <v>112.48</v>
      </c>
      <c r="AD7" s="1">
        <f t="shared" si="3"/>
        <v>112.48</v>
      </c>
      <c r="AE7" s="1">
        <f t="shared" si="3"/>
        <v>112.48</v>
      </c>
      <c r="AF7" s="1">
        <f t="shared" si="3"/>
        <v>112.48</v>
      </c>
      <c r="AG7" s="1">
        <f t="shared" si="3"/>
        <v>112.48</v>
      </c>
      <c r="AH7" s="1">
        <f t="shared" si="3"/>
        <v>112.48</v>
      </c>
      <c r="AI7" s="8">
        <f t="shared" si="3"/>
        <v>112.48</v>
      </c>
    </row>
    <row r="8" spans="1:35" ht="13.5" customHeight="1" thickBot="1">
      <c r="A8" s="34">
        <v>2</v>
      </c>
      <c r="B8" s="102"/>
      <c r="C8" s="19">
        <v>1</v>
      </c>
      <c r="D8" s="5">
        <f>$D$1*62.5%</f>
        <v>95</v>
      </c>
      <c r="E8" s="5">
        <f>$D$1*62.5%</f>
        <v>95</v>
      </c>
      <c r="F8" s="5">
        <f>$D$1*62.5%</f>
        <v>95</v>
      </c>
      <c r="G8" s="5">
        <f>$D$1*62.5%</f>
        <v>95</v>
      </c>
      <c r="H8" s="5">
        <f>$D$1*62.5%</f>
        <v>95</v>
      </c>
      <c r="I8" s="5"/>
      <c r="J8" s="5"/>
      <c r="K8" s="6"/>
      <c r="L8" s="64"/>
      <c r="M8" s="38"/>
      <c r="N8" s="102"/>
      <c r="O8" s="44">
        <v>5</v>
      </c>
      <c r="P8" s="7">
        <f t="shared" si="4"/>
        <v>104.88</v>
      </c>
      <c r="Q8" s="1">
        <f t="shared" si="4"/>
        <v>104.88</v>
      </c>
      <c r="R8" s="1">
        <f t="shared" si="4"/>
        <v>104.88</v>
      </c>
      <c r="S8" s="1">
        <f t="shared" si="4"/>
        <v>104.88</v>
      </c>
      <c r="T8" s="1">
        <f t="shared" si="4"/>
        <v>104.88</v>
      </c>
      <c r="U8" s="1">
        <f t="shared" si="4"/>
        <v>104.88</v>
      </c>
      <c r="V8" s="1">
        <f t="shared" si="4"/>
        <v>104.88</v>
      </c>
      <c r="W8" s="8">
        <f t="shared" si="4"/>
        <v>104.88</v>
      </c>
      <c r="X8" s="65"/>
      <c r="Y8" s="38"/>
      <c r="Z8" s="102"/>
      <c r="AA8" s="44">
        <v>5</v>
      </c>
      <c r="AB8" s="47">
        <f>$D$1*86%</f>
        <v>130.72</v>
      </c>
      <c r="AC8" s="2"/>
      <c r="AD8" s="2"/>
      <c r="AE8" s="2"/>
      <c r="AF8" s="2"/>
      <c r="AG8" s="2"/>
      <c r="AH8" s="2"/>
      <c r="AI8" s="29"/>
    </row>
    <row r="9" spans="1:35" ht="13.5" customHeight="1">
      <c r="A9" s="35"/>
      <c r="B9" s="102"/>
      <c r="C9" s="20">
        <v>2</v>
      </c>
      <c r="D9" s="1">
        <f>$D$1*69%</f>
        <v>104.88</v>
      </c>
      <c r="E9" s="1">
        <f>$D$1*69%</f>
        <v>104.88</v>
      </c>
      <c r="F9" s="1">
        <f>$D$1*69%</f>
        <v>104.88</v>
      </c>
      <c r="G9" s="1">
        <f>$D$1*69%</f>
        <v>104.88</v>
      </c>
      <c r="H9" s="1">
        <f>$D$1*69%</f>
        <v>104.88</v>
      </c>
      <c r="I9" s="1"/>
      <c r="J9" s="1"/>
      <c r="K9" s="8"/>
      <c r="L9" s="64"/>
      <c r="M9" s="38"/>
      <c r="N9" s="102"/>
      <c r="O9" s="44">
        <v>6</v>
      </c>
      <c r="P9" s="7">
        <f t="shared" si="4"/>
        <v>104.88</v>
      </c>
      <c r="Q9" s="1">
        <f t="shared" si="4"/>
        <v>104.88</v>
      </c>
      <c r="R9" s="1">
        <f t="shared" si="4"/>
        <v>104.88</v>
      </c>
      <c r="S9" s="1">
        <f t="shared" si="4"/>
        <v>104.88</v>
      </c>
      <c r="T9" s="1">
        <f t="shared" si="4"/>
        <v>104.88</v>
      </c>
      <c r="U9" s="1">
        <f t="shared" si="4"/>
        <v>104.88</v>
      </c>
      <c r="V9" s="1">
        <f t="shared" si="4"/>
        <v>104.88</v>
      </c>
      <c r="W9" s="8">
        <f t="shared" si="4"/>
        <v>104.88</v>
      </c>
      <c r="X9" s="65"/>
      <c r="Y9" s="34">
        <v>18</v>
      </c>
      <c r="Z9" s="102"/>
      <c r="AA9" s="45">
        <v>1</v>
      </c>
      <c r="AB9" s="4">
        <f>$D$1*62.5%</f>
        <v>95</v>
      </c>
      <c r="AC9" s="5">
        <f>$D$1*62.5%</f>
        <v>95</v>
      </c>
      <c r="AD9" s="5">
        <f>$D$1*62.5%</f>
        <v>95</v>
      </c>
      <c r="AE9" s="5">
        <f>$D$1*62.5%</f>
        <v>95</v>
      </c>
      <c r="AF9" s="5">
        <f>$D$1*62.5%</f>
        <v>95</v>
      </c>
      <c r="AG9" s="5"/>
      <c r="AH9" s="5"/>
      <c r="AI9" s="6"/>
    </row>
    <row r="10" spans="1:35" ht="13.5" customHeight="1">
      <c r="A10" s="35"/>
      <c r="B10" s="102"/>
      <c r="C10" s="20">
        <v>3</v>
      </c>
      <c r="D10" s="1">
        <f aca="true" t="shared" si="5" ref="D10:H14">$D$1*76%</f>
        <v>115.52</v>
      </c>
      <c r="E10" s="1">
        <f t="shared" si="5"/>
        <v>115.52</v>
      </c>
      <c r="F10" s="1">
        <f t="shared" si="5"/>
        <v>115.52</v>
      </c>
      <c r="G10" s="1">
        <f t="shared" si="5"/>
        <v>115.52</v>
      </c>
      <c r="H10" s="1">
        <f t="shared" si="5"/>
        <v>115.52</v>
      </c>
      <c r="I10" s="1"/>
      <c r="J10" s="1"/>
      <c r="K10" s="8"/>
      <c r="L10" s="64"/>
      <c r="M10" s="38"/>
      <c r="N10" s="102"/>
      <c r="O10" s="44">
        <v>7</v>
      </c>
      <c r="P10" s="7">
        <f t="shared" si="4"/>
        <v>104.88</v>
      </c>
      <c r="Q10" s="1">
        <f t="shared" si="4"/>
        <v>104.88</v>
      </c>
      <c r="R10" s="1">
        <f t="shared" si="4"/>
        <v>104.88</v>
      </c>
      <c r="S10" s="1">
        <f t="shared" si="4"/>
        <v>104.88</v>
      </c>
      <c r="T10" s="1">
        <f t="shared" si="4"/>
        <v>104.88</v>
      </c>
      <c r="U10" s="1">
        <f t="shared" si="4"/>
        <v>104.88</v>
      </c>
      <c r="V10" s="1">
        <f t="shared" si="4"/>
        <v>104.88</v>
      </c>
      <c r="W10" s="8">
        <f t="shared" si="4"/>
        <v>104.88</v>
      </c>
      <c r="X10" s="65"/>
      <c r="Y10" s="35"/>
      <c r="Z10" s="102"/>
      <c r="AA10" s="46">
        <v>2</v>
      </c>
      <c r="AB10" s="7">
        <f>$D$1*72%</f>
        <v>109.44</v>
      </c>
      <c r="AC10" s="1">
        <f>$D$1*72%</f>
        <v>109.44</v>
      </c>
      <c r="AD10" s="1">
        <f>$D$1*72%</f>
        <v>109.44</v>
      </c>
      <c r="AE10" s="1">
        <f>$D$1*72%</f>
        <v>109.44</v>
      </c>
      <c r="AF10" s="1">
        <f>$D$1*72%</f>
        <v>109.44</v>
      </c>
      <c r="AG10" s="1"/>
      <c r="AH10" s="1"/>
      <c r="AI10" s="8"/>
    </row>
    <row r="11" spans="1:35" ht="13.5" customHeight="1" thickBot="1">
      <c r="A11" s="35"/>
      <c r="B11" s="102"/>
      <c r="C11" s="20">
        <v>4</v>
      </c>
      <c r="D11" s="1">
        <f t="shared" si="5"/>
        <v>115.52</v>
      </c>
      <c r="E11" s="1">
        <f t="shared" si="5"/>
        <v>115.52</v>
      </c>
      <c r="F11" s="1">
        <f t="shared" si="5"/>
        <v>115.52</v>
      </c>
      <c r="G11" s="1">
        <f t="shared" si="5"/>
        <v>115.52</v>
      </c>
      <c r="H11" s="1">
        <f t="shared" si="5"/>
        <v>115.52</v>
      </c>
      <c r="I11" s="1"/>
      <c r="J11" s="1"/>
      <c r="K11" s="8"/>
      <c r="L11" s="64"/>
      <c r="M11" s="38"/>
      <c r="N11" s="102"/>
      <c r="O11" s="44">
        <v>8</v>
      </c>
      <c r="P11" s="69">
        <f>$D$1*77%</f>
        <v>117.04</v>
      </c>
      <c r="Q11" s="9"/>
      <c r="R11" s="9"/>
      <c r="S11" s="9"/>
      <c r="T11" s="9"/>
      <c r="U11" s="9"/>
      <c r="V11" s="9"/>
      <c r="W11" s="10"/>
      <c r="X11" s="65"/>
      <c r="Y11" s="35"/>
      <c r="Z11" s="102"/>
      <c r="AA11" s="46">
        <v>3</v>
      </c>
      <c r="AB11" s="7">
        <f aca="true" t="shared" si="6" ref="AB11:AF13">$D$1*83%</f>
        <v>126.16</v>
      </c>
      <c r="AC11" s="1">
        <f t="shared" si="6"/>
        <v>126.16</v>
      </c>
      <c r="AD11" s="1">
        <f t="shared" si="6"/>
        <v>126.16</v>
      </c>
      <c r="AE11" s="1">
        <f t="shared" si="6"/>
        <v>126.16</v>
      </c>
      <c r="AF11" s="1">
        <f t="shared" si="6"/>
        <v>126.16</v>
      </c>
      <c r="AG11" s="1"/>
      <c r="AH11" s="1"/>
      <c r="AI11" s="8"/>
    </row>
    <row r="12" spans="1:35" ht="13.5" customHeight="1">
      <c r="A12" s="35"/>
      <c r="B12" s="102"/>
      <c r="C12" s="20">
        <v>5</v>
      </c>
      <c r="D12" s="1">
        <f t="shared" si="5"/>
        <v>115.52</v>
      </c>
      <c r="E12" s="1">
        <f t="shared" si="5"/>
        <v>115.52</v>
      </c>
      <c r="F12" s="1">
        <f t="shared" si="5"/>
        <v>115.52</v>
      </c>
      <c r="G12" s="1">
        <f t="shared" si="5"/>
        <v>115.52</v>
      </c>
      <c r="H12" s="1">
        <f t="shared" si="5"/>
        <v>115.52</v>
      </c>
      <c r="I12" s="1"/>
      <c r="J12" s="1"/>
      <c r="K12" s="8"/>
      <c r="L12" s="64"/>
      <c r="M12" s="34">
        <v>10</v>
      </c>
      <c r="N12" s="102"/>
      <c r="O12" s="45">
        <v>1</v>
      </c>
      <c r="P12" s="4">
        <f>$D$1*62.5%</f>
        <v>95</v>
      </c>
      <c r="Q12" s="5">
        <f>$D$1*62.5%</f>
        <v>95</v>
      </c>
      <c r="R12" s="5">
        <f>$D$1*62.5%</f>
        <v>95</v>
      </c>
      <c r="S12" s="5">
        <f>$D$1*62.5%</f>
        <v>95</v>
      </c>
      <c r="T12" s="5">
        <f>$D$1*62.5%</f>
        <v>95</v>
      </c>
      <c r="U12" s="5"/>
      <c r="V12" s="5"/>
      <c r="W12" s="6"/>
      <c r="X12" s="65"/>
      <c r="Y12" s="35"/>
      <c r="Z12" s="102"/>
      <c r="AA12" s="46">
        <v>4</v>
      </c>
      <c r="AB12" s="7">
        <f t="shared" si="6"/>
        <v>126.16</v>
      </c>
      <c r="AC12" s="1">
        <f t="shared" si="6"/>
        <v>126.16</v>
      </c>
      <c r="AD12" s="1">
        <f t="shared" si="6"/>
        <v>126.16</v>
      </c>
      <c r="AE12" s="1">
        <f t="shared" si="6"/>
        <v>126.16</v>
      </c>
      <c r="AF12" s="1">
        <f t="shared" si="6"/>
        <v>126.16</v>
      </c>
      <c r="AG12" s="1"/>
      <c r="AH12" s="1"/>
      <c r="AI12" s="8"/>
    </row>
    <row r="13" spans="1:35" ht="13.5" customHeight="1">
      <c r="A13" s="35"/>
      <c r="B13" s="102"/>
      <c r="C13" s="20">
        <v>6</v>
      </c>
      <c r="D13" s="1">
        <f t="shared" si="5"/>
        <v>115.52</v>
      </c>
      <c r="E13" s="1">
        <f t="shared" si="5"/>
        <v>115.52</v>
      </c>
      <c r="F13" s="1">
        <f t="shared" si="5"/>
        <v>115.52</v>
      </c>
      <c r="G13" s="1">
        <f t="shared" si="5"/>
        <v>115.52</v>
      </c>
      <c r="H13" s="1">
        <f t="shared" si="5"/>
        <v>115.52</v>
      </c>
      <c r="I13" s="1"/>
      <c r="J13" s="1"/>
      <c r="K13" s="8"/>
      <c r="L13" s="64"/>
      <c r="M13" s="35"/>
      <c r="N13" s="102"/>
      <c r="O13" s="46">
        <v>2</v>
      </c>
      <c r="P13" s="7">
        <f>$D$1*72%</f>
        <v>109.44</v>
      </c>
      <c r="Q13" s="1">
        <f>$D$1*72%</f>
        <v>109.44</v>
      </c>
      <c r="R13" s="1">
        <f>$D$1*72%</f>
        <v>109.44</v>
      </c>
      <c r="S13" s="1">
        <f>$D$1*72%</f>
        <v>109.44</v>
      </c>
      <c r="T13" s="1">
        <f>$D$1*72%</f>
        <v>109.44</v>
      </c>
      <c r="U13" s="1"/>
      <c r="V13" s="1"/>
      <c r="W13" s="8"/>
      <c r="X13" s="65"/>
      <c r="Y13" s="35"/>
      <c r="Z13" s="102"/>
      <c r="AA13" s="46">
        <v>5</v>
      </c>
      <c r="AB13" s="7">
        <f t="shared" si="6"/>
        <v>126.16</v>
      </c>
      <c r="AC13" s="1">
        <f t="shared" si="6"/>
        <v>126.16</v>
      </c>
      <c r="AD13" s="1">
        <f t="shared" si="6"/>
        <v>126.16</v>
      </c>
      <c r="AE13" s="1">
        <f t="shared" si="6"/>
        <v>126.16</v>
      </c>
      <c r="AF13" s="1">
        <f t="shared" si="6"/>
        <v>126.16</v>
      </c>
      <c r="AG13" s="1"/>
      <c r="AH13" s="1"/>
      <c r="AI13" s="8"/>
    </row>
    <row r="14" spans="1:35" ht="13.5" customHeight="1" thickBot="1">
      <c r="A14" s="35"/>
      <c r="B14" s="102"/>
      <c r="C14" s="20">
        <v>7</v>
      </c>
      <c r="D14" s="1">
        <f t="shared" si="5"/>
        <v>115.52</v>
      </c>
      <c r="E14" s="1">
        <f t="shared" si="5"/>
        <v>115.52</v>
      </c>
      <c r="F14" s="1">
        <f t="shared" si="5"/>
        <v>115.52</v>
      </c>
      <c r="G14" s="1">
        <f t="shared" si="5"/>
        <v>115.52</v>
      </c>
      <c r="H14" s="1">
        <f t="shared" si="5"/>
        <v>115.52</v>
      </c>
      <c r="I14" s="1"/>
      <c r="J14" s="1"/>
      <c r="K14" s="8"/>
      <c r="L14" s="64"/>
      <c r="M14" s="35"/>
      <c r="N14" s="102"/>
      <c r="O14" s="46">
        <v>3</v>
      </c>
      <c r="P14" s="7">
        <f aca="true" t="shared" si="7" ref="P14:T17">$D$1*80%</f>
        <v>121.60000000000001</v>
      </c>
      <c r="Q14" s="1">
        <f t="shared" si="7"/>
        <v>121.60000000000001</v>
      </c>
      <c r="R14" s="1">
        <f t="shared" si="7"/>
        <v>121.60000000000001</v>
      </c>
      <c r="S14" s="1">
        <f t="shared" si="7"/>
        <v>121.60000000000001</v>
      </c>
      <c r="T14" s="1">
        <f t="shared" si="7"/>
        <v>121.60000000000001</v>
      </c>
      <c r="U14" s="1"/>
      <c r="V14" s="1"/>
      <c r="W14" s="8"/>
      <c r="X14" s="65"/>
      <c r="Y14" s="35"/>
      <c r="Z14" s="102"/>
      <c r="AA14" s="49">
        <v>6</v>
      </c>
      <c r="AB14" s="47">
        <f>$D$1*87.5%</f>
        <v>133</v>
      </c>
      <c r="AC14" s="2"/>
      <c r="AD14" s="2"/>
      <c r="AE14" s="2"/>
      <c r="AF14" s="2"/>
      <c r="AG14" s="2"/>
      <c r="AH14" s="2"/>
      <c r="AI14" s="29"/>
    </row>
    <row r="15" spans="1:35" ht="13.5" customHeight="1" thickBot="1">
      <c r="A15" s="36"/>
      <c r="B15" s="102"/>
      <c r="C15" s="21">
        <v>8</v>
      </c>
      <c r="D15" s="9">
        <f>$D$1*69%</f>
        <v>104.88</v>
      </c>
      <c r="E15" s="9"/>
      <c r="F15" s="9"/>
      <c r="G15" s="9"/>
      <c r="H15" s="9"/>
      <c r="I15" s="9"/>
      <c r="J15" s="9"/>
      <c r="K15" s="10"/>
      <c r="L15" s="64"/>
      <c r="M15" s="35"/>
      <c r="N15" s="102"/>
      <c r="O15" s="46">
        <v>4</v>
      </c>
      <c r="P15" s="7">
        <f t="shared" si="7"/>
        <v>121.60000000000001</v>
      </c>
      <c r="Q15" s="1">
        <f t="shared" si="7"/>
        <v>121.60000000000001</v>
      </c>
      <c r="R15" s="1">
        <f t="shared" si="7"/>
        <v>121.60000000000001</v>
      </c>
      <c r="S15" s="1">
        <f t="shared" si="7"/>
        <v>121.60000000000001</v>
      </c>
      <c r="T15" s="1">
        <f t="shared" si="7"/>
        <v>121.60000000000001</v>
      </c>
      <c r="U15" s="1"/>
      <c r="V15" s="1"/>
      <c r="W15" s="8"/>
      <c r="X15" s="65"/>
      <c r="Y15" s="34">
        <v>19</v>
      </c>
      <c r="Z15" s="102"/>
      <c r="AA15" s="42">
        <v>1</v>
      </c>
      <c r="AB15" s="4">
        <f>$D$1*62.5%</f>
        <v>95</v>
      </c>
      <c r="AC15" s="5">
        <f>$D$1*62.5%</f>
        <v>95</v>
      </c>
      <c r="AD15" s="5">
        <f>$D$1*62.5%</f>
        <v>95</v>
      </c>
      <c r="AE15" s="5">
        <f>$D$1*62.5%</f>
        <v>95</v>
      </c>
      <c r="AF15" s="5">
        <f>$D$1*62.5%</f>
        <v>95</v>
      </c>
      <c r="AG15" s="5"/>
      <c r="AH15" s="5"/>
      <c r="AI15" s="6"/>
    </row>
    <row r="16" spans="1:35" ht="13.5" customHeight="1">
      <c r="A16" s="34">
        <v>3</v>
      </c>
      <c r="B16" s="102"/>
      <c r="C16" s="19">
        <v>1</v>
      </c>
      <c r="D16" s="5">
        <f>$D$1*62.5%</f>
        <v>95</v>
      </c>
      <c r="E16" s="5">
        <f>$D$1*62.5%</f>
        <v>95</v>
      </c>
      <c r="F16" s="5">
        <f>$D$1*62.5%</f>
        <v>95</v>
      </c>
      <c r="G16" s="5">
        <f>$D$1*62.5%</f>
        <v>95</v>
      </c>
      <c r="H16" s="5">
        <f>$D$1*62.5%</f>
        <v>95</v>
      </c>
      <c r="I16" s="5"/>
      <c r="J16" s="5"/>
      <c r="K16" s="6"/>
      <c r="L16" s="64"/>
      <c r="M16" s="35"/>
      <c r="N16" s="102"/>
      <c r="O16" s="46">
        <v>5</v>
      </c>
      <c r="P16" s="7">
        <f t="shared" si="7"/>
        <v>121.60000000000001</v>
      </c>
      <c r="Q16" s="1">
        <f t="shared" si="7"/>
        <v>121.60000000000001</v>
      </c>
      <c r="R16" s="1">
        <f t="shared" si="7"/>
        <v>121.60000000000001</v>
      </c>
      <c r="S16" s="1">
        <f t="shared" si="7"/>
        <v>121.60000000000001</v>
      </c>
      <c r="T16" s="1">
        <f t="shared" si="7"/>
        <v>121.60000000000001</v>
      </c>
      <c r="U16" s="1"/>
      <c r="V16" s="1"/>
      <c r="W16" s="8"/>
      <c r="X16" s="65"/>
      <c r="Y16" s="35"/>
      <c r="Z16" s="102"/>
      <c r="AA16" s="43">
        <v>2</v>
      </c>
      <c r="AB16" s="7">
        <f>$D$1*73%</f>
        <v>110.96</v>
      </c>
      <c r="AC16" s="1">
        <f>$D$1*73%</f>
        <v>110.96</v>
      </c>
      <c r="AD16" s="1">
        <f>$D$1*73%</f>
        <v>110.96</v>
      </c>
      <c r="AE16" s="1">
        <f>$D$1*73%</f>
        <v>110.96</v>
      </c>
      <c r="AF16" s="1">
        <f>$D$1*73%</f>
        <v>110.96</v>
      </c>
      <c r="AG16" s="1"/>
      <c r="AH16" s="1"/>
      <c r="AI16" s="8"/>
    </row>
    <row r="17" spans="1:35" ht="13.5" customHeight="1">
      <c r="A17" s="35"/>
      <c r="B17" s="102"/>
      <c r="C17" s="20">
        <v>2</v>
      </c>
      <c r="D17" s="1">
        <f>$D$1*69%</f>
        <v>104.88</v>
      </c>
      <c r="E17" s="1">
        <f>$D$1*69%</f>
        <v>104.88</v>
      </c>
      <c r="F17" s="1">
        <f>$D$1*69%</f>
        <v>104.88</v>
      </c>
      <c r="G17" s="1">
        <f>$D$1*69%</f>
        <v>104.88</v>
      </c>
      <c r="H17" s="1">
        <f>$D$1*69%</f>
        <v>104.88</v>
      </c>
      <c r="I17" s="1"/>
      <c r="J17" s="1"/>
      <c r="K17" s="8"/>
      <c r="L17" s="64"/>
      <c r="M17" s="35"/>
      <c r="N17" s="102"/>
      <c r="O17" s="46">
        <v>6</v>
      </c>
      <c r="P17" s="7">
        <f t="shared" si="7"/>
        <v>121.60000000000001</v>
      </c>
      <c r="Q17" s="1">
        <f t="shared" si="7"/>
        <v>121.60000000000001</v>
      </c>
      <c r="R17" s="1">
        <f t="shared" si="7"/>
        <v>121.60000000000001</v>
      </c>
      <c r="S17" s="1">
        <f t="shared" si="7"/>
        <v>121.60000000000001</v>
      </c>
      <c r="T17" s="1">
        <f t="shared" si="7"/>
        <v>121.60000000000001</v>
      </c>
      <c r="U17" s="1"/>
      <c r="V17" s="1"/>
      <c r="W17" s="8"/>
      <c r="X17" s="65"/>
      <c r="Y17" s="35"/>
      <c r="Z17" s="102"/>
      <c r="AA17" s="43">
        <v>3</v>
      </c>
      <c r="AB17" s="7">
        <f aca="true" t="shared" si="8" ref="AB17:AF19">$D$1*84%</f>
        <v>127.67999999999999</v>
      </c>
      <c r="AC17" s="1">
        <f t="shared" si="8"/>
        <v>127.67999999999999</v>
      </c>
      <c r="AD17" s="1">
        <f t="shared" si="8"/>
        <v>127.67999999999999</v>
      </c>
      <c r="AE17" s="1">
        <f t="shared" si="8"/>
        <v>127.67999999999999</v>
      </c>
      <c r="AF17" s="1">
        <f t="shared" si="8"/>
        <v>127.67999999999999</v>
      </c>
      <c r="AG17" s="1"/>
      <c r="AH17" s="1"/>
      <c r="AI17" s="8"/>
    </row>
    <row r="18" spans="1:35" ht="13.5" customHeight="1" thickBot="1">
      <c r="A18" s="35"/>
      <c r="B18" s="102"/>
      <c r="C18" s="20">
        <v>3</v>
      </c>
      <c r="D18" s="1">
        <f aca="true" t="shared" si="9" ref="D18:H20">$D$1*77%</f>
        <v>117.04</v>
      </c>
      <c r="E18" s="1">
        <f t="shared" si="9"/>
        <v>117.04</v>
      </c>
      <c r="F18" s="1">
        <f t="shared" si="9"/>
        <v>117.04</v>
      </c>
      <c r="G18" s="1">
        <f t="shared" si="9"/>
        <v>117.04</v>
      </c>
      <c r="H18" s="1">
        <f t="shared" si="9"/>
        <v>117.04</v>
      </c>
      <c r="I18" s="1"/>
      <c r="J18" s="1"/>
      <c r="K18" s="8"/>
      <c r="L18" s="64"/>
      <c r="M18" s="35"/>
      <c r="N18" s="102"/>
      <c r="O18" s="49">
        <v>7</v>
      </c>
      <c r="P18" s="47">
        <f>$D$1*78%</f>
        <v>118.56</v>
      </c>
      <c r="Q18" s="2"/>
      <c r="R18" s="2"/>
      <c r="S18" s="2"/>
      <c r="T18" s="2"/>
      <c r="U18" s="2"/>
      <c r="V18" s="2"/>
      <c r="W18" s="29"/>
      <c r="X18" s="65"/>
      <c r="Y18" s="35"/>
      <c r="Z18" s="102"/>
      <c r="AA18" s="43">
        <v>4</v>
      </c>
      <c r="AB18" s="7">
        <f t="shared" si="8"/>
        <v>127.67999999999999</v>
      </c>
      <c r="AC18" s="1">
        <f t="shared" si="8"/>
        <v>127.67999999999999</v>
      </c>
      <c r="AD18" s="1">
        <f t="shared" si="8"/>
        <v>127.67999999999999</v>
      </c>
      <c r="AE18" s="1">
        <f t="shared" si="8"/>
        <v>127.67999999999999</v>
      </c>
      <c r="AF18" s="1">
        <f t="shared" si="8"/>
        <v>127.67999999999999</v>
      </c>
      <c r="AG18" s="1"/>
      <c r="AH18" s="1"/>
      <c r="AI18" s="8"/>
    </row>
    <row r="19" spans="1:35" ht="13.5" customHeight="1">
      <c r="A19" s="35"/>
      <c r="B19" s="102"/>
      <c r="C19" s="20">
        <v>4</v>
      </c>
      <c r="D19" s="1">
        <f t="shared" si="9"/>
        <v>117.04</v>
      </c>
      <c r="E19" s="1">
        <f t="shared" si="9"/>
        <v>117.04</v>
      </c>
      <c r="F19" s="1">
        <f t="shared" si="9"/>
        <v>117.04</v>
      </c>
      <c r="G19" s="1">
        <f t="shared" si="9"/>
        <v>117.04</v>
      </c>
      <c r="H19" s="1">
        <f t="shared" si="9"/>
        <v>117.04</v>
      </c>
      <c r="I19" s="1"/>
      <c r="J19" s="1"/>
      <c r="K19" s="8"/>
      <c r="L19" s="64"/>
      <c r="M19" s="34">
        <v>11</v>
      </c>
      <c r="N19" s="102"/>
      <c r="O19" s="50">
        <v>1</v>
      </c>
      <c r="P19" s="13">
        <f>$D$1*62.5%</f>
        <v>95</v>
      </c>
      <c r="Q19" s="5">
        <f>$D$1*62.5%</f>
        <v>95</v>
      </c>
      <c r="R19" s="5">
        <f>$D$1*62.5%</f>
        <v>95</v>
      </c>
      <c r="S19" s="5">
        <f>$D$1*62.5%</f>
        <v>95</v>
      </c>
      <c r="T19" s="5">
        <f>$D$1*62.5%</f>
        <v>95</v>
      </c>
      <c r="U19" s="5"/>
      <c r="V19" s="5"/>
      <c r="W19" s="6"/>
      <c r="X19" s="65"/>
      <c r="Y19" s="35"/>
      <c r="Z19" s="102"/>
      <c r="AA19" s="43">
        <v>5</v>
      </c>
      <c r="AB19" s="7">
        <f t="shared" si="8"/>
        <v>127.67999999999999</v>
      </c>
      <c r="AC19" s="1">
        <f t="shared" si="8"/>
        <v>127.67999999999999</v>
      </c>
      <c r="AD19" s="1">
        <f t="shared" si="8"/>
        <v>127.67999999999999</v>
      </c>
      <c r="AE19" s="1">
        <f t="shared" si="8"/>
        <v>127.67999999999999</v>
      </c>
      <c r="AF19" s="1">
        <f t="shared" si="8"/>
        <v>127.67999999999999</v>
      </c>
      <c r="AG19" s="1"/>
      <c r="AH19" s="1"/>
      <c r="AI19" s="8"/>
    </row>
    <row r="20" spans="1:35" ht="13.5" customHeight="1" thickBot="1">
      <c r="A20" s="35"/>
      <c r="B20" s="102"/>
      <c r="C20" s="20">
        <v>5</v>
      </c>
      <c r="D20" s="1">
        <f t="shared" si="9"/>
        <v>117.04</v>
      </c>
      <c r="E20" s="1">
        <f t="shared" si="9"/>
        <v>117.04</v>
      </c>
      <c r="F20" s="1">
        <f t="shared" si="9"/>
        <v>117.04</v>
      </c>
      <c r="G20" s="1">
        <f t="shared" si="9"/>
        <v>117.04</v>
      </c>
      <c r="H20" s="1">
        <f t="shared" si="9"/>
        <v>117.04</v>
      </c>
      <c r="I20" s="1"/>
      <c r="J20" s="1"/>
      <c r="K20" s="8"/>
      <c r="L20" s="64"/>
      <c r="M20" s="35"/>
      <c r="N20" s="102"/>
      <c r="O20" s="51">
        <v>2</v>
      </c>
      <c r="P20" s="14">
        <f>$D$1*72%</f>
        <v>109.44</v>
      </c>
      <c r="Q20" s="1">
        <f>$D$1*72%</f>
        <v>109.44</v>
      </c>
      <c r="R20" s="1">
        <f>$D$1*72%</f>
        <v>109.44</v>
      </c>
      <c r="S20" s="1">
        <f>$D$1*72%</f>
        <v>109.44</v>
      </c>
      <c r="T20" s="1">
        <f>$D$1*72%</f>
        <v>109.44</v>
      </c>
      <c r="U20" s="1"/>
      <c r="V20" s="1"/>
      <c r="W20" s="8"/>
      <c r="X20" s="65"/>
      <c r="Y20" s="36"/>
      <c r="Z20" s="102"/>
      <c r="AA20" s="74">
        <v>6</v>
      </c>
      <c r="AB20" s="69">
        <f>$D$1*89%</f>
        <v>135.28</v>
      </c>
      <c r="AC20" s="9"/>
      <c r="AD20" s="9"/>
      <c r="AE20" s="9"/>
      <c r="AF20" s="9"/>
      <c r="AG20" s="9"/>
      <c r="AH20" s="9"/>
      <c r="AI20" s="10"/>
    </row>
    <row r="21" spans="1:35" ht="13.5" customHeight="1" thickBot="1">
      <c r="A21" s="36"/>
      <c r="B21" s="102"/>
      <c r="C21" s="21">
        <v>6</v>
      </c>
      <c r="D21" s="9">
        <f>$D$1*70%</f>
        <v>106.39999999999999</v>
      </c>
      <c r="E21" s="9"/>
      <c r="F21" s="9"/>
      <c r="G21" s="9"/>
      <c r="H21" s="9"/>
      <c r="I21" s="9"/>
      <c r="J21" s="9"/>
      <c r="K21" s="10"/>
      <c r="L21" s="64"/>
      <c r="M21" s="35"/>
      <c r="N21" s="102"/>
      <c r="O21" s="51">
        <v>3</v>
      </c>
      <c r="P21" s="14">
        <f aca="true" t="shared" si="10" ref="P21:T24">$D$1*81%</f>
        <v>123.12</v>
      </c>
      <c r="Q21" s="1">
        <f t="shared" si="10"/>
        <v>123.12</v>
      </c>
      <c r="R21" s="1">
        <f t="shared" si="10"/>
        <v>123.12</v>
      </c>
      <c r="S21" s="1">
        <f t="shared" si="10"/>
        <v>123.12</v>
      </c>
      <c r="T21" s="1">
        <f t="shared" si="10"/>
        <v>123.12</v>
      </c>
      <c r="U21" s="1"/>
      <c r="V21" s="1"/>
      <c r="W21" s="8"/>
      <c r="X21" s="65"/>
      <c r="Y21" s="34">
        <v>20</v>
      </c>
      <c r="Z21" s="102"/>
      <c r="AA21" s="50">
        <v>1</v>
      </c>
      <c r="AB21" s="73">
        <f>$D$1*65%</f>
        <v>98.8</v>
      </c>
      <c r="AC21" s="73">
        <f>$D$1*65%</f>
        <v>98.8</v>
      </c>
      <c r="AD21" s="73">
        <f>$D$1*65%</f>
        <v>98.8</v>
      </c>
      <c r="AE21" s="73">
        <f>$D$1*65%</f>
        <v>98.8</v>
      </c>
      <c r="AF21" s="73">
        <f>$D$1*65%</f>
        <v>98.8</v>
      </c>
      <c r="AG21" s="3"/>
      <c r="AH21" s="3"/>
      <c r="AI21" s="48"/>
    </row>
    <row r="22" spans="1:35" ht="13.5" customHeight="1">
      <c r="A22" s="34">
        <v>4</v>
      </c>
      <c r="B22" s="102"/>
      <c r="C22" s="19">
        <v>1</v>
      </c>
      <c r="D22" s="5">
        <f>$D$1*62.5%</f>
        <v>95</v>
      </c>
      <c r="E22" s="5">
        <f>$D$1*62.5%</f>
        <v>95</v>
      </c>
      <c r="F22" s="5">
        <f>$D$1*62.5%</f>
        <v>95</v>
      </c>
      <c r="G22" s="5">
        <f>$D$1*62.5%</f>
        <v>95</v>
      </c>
      <c r="H22" s="5">
        <f>$D$1*62.5%</f>
        <v>95</v>
      </c>
      <c r="I22" s="5"/>
      <c r="J22" s="5"/>
      <c r="K22" s="6"/>
      <c r="L22" s="64"/>
      <c r="M22" s="35"/>
      <c r="N22" s="102"/>
      <c r="O22" s="51">
        <v>4</v>
      </c>
      <c r="P22" s="14">
        <f t="shared" si="10"/>
        <v>123.12</v>
      </c>
      <c r="Q22" s="1">
        <f t="shared" si="10"/>
        <v>123.12</v>
      </c>
      <c r="R22" s="1">
        <f t="shared" si="10"/>
        <v>123.12</v>
      </c>
      <c r="S22" s="1">
        <f t="shared" si="10"/>
        <v>123.12</v>
      </c>
      <c r="T22" s="1">
        <f t="shared" si="10"/>
        <v>123.12</v>
      </c>
      <c r="U22" s="1"/>
      <c r="V22" s="1"/>
      <c r="W22" s="8"/>
      <c r="X22" s="65"/>
      <c r="Y22" s="35"/>
      <c r="Z22" s="102"/>
      <c r="AA22" s="51">
        <v>2</v>
      </c>
      <c r="AB22" s="14">
        <f>$D$1*74%</f>
        <v>112.48</v>
      </c>
      <c r="AC22" s="14">
        <f>$D$1*74%</f>
        <v>112.48</v>
      </c>
      <c r="AD22" s="14">
        <f>$D$1*74%</f>
        <v>112.48</v>
      </c>
      <c r="AE22" s="1"/>
      <c r="AF22" s="1"/>
      <c r="AG22" s="1"/>
      <c r="AH22" s="1"/>
      <c r="AI22" s="8"/>
    </row>
    <row r="23" spans="1:35" ht="13.5" customHeight="1">
      <c r="A23" s="35"/>
      <c r="B23" s="102"/>
      <c r="C23" s="20">
        <v>2</v>
      </c>
      <c r="D23" s="1">
        <f>$D$1*72%</f>
        <v>109.44</v>
      </c>
      <c r="E23" s="1">
        <f>$D$1*72%</f>
        <v>109.44</v>
      </c>
      <c r="F23" s="1">
        <f>$D$1*72%</f>
        <v>109.44</v>
      </c>
      <c r="G23" s="1"/>
      <c r="H23" s="1"/>
      <c r="I23" s="1"/>
      <c r="J23" s="1"/>
      <c r="K23" s="8"/>
      <c r="L23" s="64"/>
      <c r="M23" s="35"/>
      <c r="N23" s="102"/>
      <c r="O23" s="51">
        <v>5</v>
      </c>
      <c r="P23" s="14">
        <f t="shared" si="10"/>
        <v>123.12</v>
      </c>
      <c r="Q23" s="1">
        <f t="shared" si="10"/>
        <v>123.12</v>
      </c>
      <c r="R23" s="1">
        <f t="shared" si="10"/>
        <v>123.12</v>
      </c>
      <c r="S23" s="1">
        <f t="shared" si="10"/>
        <v>123.12</v>
      </c>
      <c r="T23" s="1">
        <f t="shared" si="10"/>
        <v>123.12</v>
      </c>
      <c r="U23" s="1"/>
      <c r="V23" s="1"/>
      <c r="W23" s="8"/>
      <c r="X23" s="65"/>
      <c r="Y23" s="35"/>
      <c r="Z23" s="102"/>
      <c r="AA23" s="51">
        <v>3</v>
      </c>
      <c r="AB23" s="14">
        <f>$D$1*84%</f>
        <v>127.67999999999999</v>
      </c>
      <c r="AC23" s="1">
        <f>$D$1*84%</f>
        <v>127.67999999999999</v>
      </c>
      <c r="AD23" s="1">
        <f>$D$1*84%</f>
        <v>127.67999999999999</v>
      </c>
      <c r="AE23" s="1"/>
      <c r="AF23" s="1"/>
      <c r="AG23" s="1"/>
      <c r="AH23" s="1"/>
      <c r="AI23" s="8"/>
    </row>
    <row r="24" spans="1:35" ht="13.5" customHeight="1" thickBot="1">
      <c r="A24" s="35"/>
      <c r="B24" s="102"/>
      <c r="C24" s="20">
        <v>3</v>
      </c>
      <c r="D24" s="1">
        <f>$D$1*78%</f>
        <v>118.56</v>
      </c>
      <c r="E24" s="1">
        <f>$D$1*78%</f>
        <v>118.56</v>
      </c>
      <c r="F24" s="1">
        <f>$D$1*78%</f>
        <v>118.56</v>
      </c>
      <c r="G24" s="1"/>
      <c r="H24" s="1"/>
      <c r="I24" s="1"/>
      <c r="J24" s="1"/>
      <c r="K24" s="8"/>
      <c r="L24" s="64"/>
      <c r="M24" s="36"/>
      <c r="N24" s="102"/>
      <c r="O24" s="51">
        <v>6</v>
      </c>
      <c r="P24" s="14">
        <f t="shared" si="10"/>
        <v>123.12</v>
      </c>
      <c r="Q24" s="1">
        <f t="shared" si="10"/>
        <v>123.12</v>
      </c>
      <c r="R24" s="1">
        <f t="shared" si="10"/>
        <v>123.12</v>
      </c>
      <c r="S24" s="1">
        <f t="shared" si="10"/>
        <v>123.12</v>
      </c>
      <c r="T24" s="1">
        <f t="shared" si="10"/>
        <v>123.12</v>
      </c>
      <c r="U24" s="1"/>
      <c r="V24" s="1"/>
      <c r="W24" s="8"/>
      <c r="X24" s="65"/>
      <c r="Y24" s="35"/>
      <c r="Z24" s="102"/>
      <c r="AA24" s="51">
        <v>4</v>
      </c>
      <c r="AB24" s="14">
        <f aca="true" t="shared" si="11" ref="AB24:AD25">$D$1*87.5%</f>
        <v>133</v>
      </c>
      <c r="AC24" s="1">
        <f t="shared" si="11"/>
        <v>133</v>
      </c>
      <c r="AD24" s="1">
        <f t="shared" si="11"/>
        <v>133</v>
      </c>
      <c r="AE24" s="1"/>
      <c r="AF24" s="1"/>
      <c r="AG24" s="1"/>
      <c r="AH24" s="1"/>
      <c r="AI24" s="8"/>
    </row>
    <row r="25" spans="1:35" ht="13.5" customHeight="1" thickBot="1">
      <c r="A25" s="35"/>
      <c r="B25" s="102"/>
      <c r="C25" s="20">
        <v>4</v>
      </c>
      <c r="D25" s="1">
        <f aca="true" t="shared" si="12" ref="D25:F28">$D$1*83%</f>
        <v>126.16</v>
      </c>
      <c r="E25" s="1">
        <f t="shared" si="12"/>
        <v>126.16</v>
      </c>
      <c r="F25" s="1">
        <f t="shared" si="12"/>
        <v>126.16</v>
      </c>
      <c r="G25" s="1"/>
      <c r="H25" s="1"/>
      <c r="I25" s="1"/>
      <c r="J25" s="1"/>
      <c r="K25" s="8"/>
      <c r="L25" s="64"/>
      <c r="M25" s="32"/>
      <c r="N25" s="102"/>
      <c r="O25" s="52">
        <v>7</v>
      </c>
      <c r="P25" s="12">
        <f>$D$1*80%</f>
        <v>121.60000000000001</v>
      </c>
      <c r="Q25" s="9"/>
      <c r="R25" s="9"/>
      <c r="S25" s="9"/>
      <c r="T25" s="9"/>
      <c r="U25" s="9"/>
      <c r="V25" s="9"/>
      <c r="W25" s="10"/>
      <c r="X25" s="65"/>
      <c r="Y25" s="35"/>
      <c r="Z25" s="102"/>
      <c r="AA25" s="51">
        <v>5</v>
      </c>
      <c r="AB25" s="14">
        <f t="shared" si="11"/>
        <v>133</v>
      </c>
      <c r="AC25" s="1">
        <f t="shared" si="11"/>
        <v>133</v>
      </c>
      <c r="AD25" s="1">
        <f t="shared" si="11"/>
        <v>133</v>
      </c>
      <c r="AE25" s="1"/>
      <c r="AF25" s="1"/>
      <c r="AG25" s="1"/>
      <c r="AH25" s="1"/>
      <c r="AI25" s="8"/>
    </row>
    <row r="26" spans="1:35" ht="13.5" customHeight="1" thickBot="1">
      <c r="A26" s="35"/>
      <c r="B26" s="102"/>
      <c r="C26" s="20">
        <v>5</v>
      </c>
      <c r="D26" s="1">
        <f t="shared" si="12"/>
        <v>126.16</v>
      </c>
      <c r="E26" s="1">
        <f t="shared" si="12"/>
        <v>126.16</v>
      </c>
      <c r="F26" s="1">
        <f t="shared" si="12"/>
        <v>126.16</v>
      </c>
      <c r="G26" s="1"/>
      <c r="H26" s="1"/>
      <c r="I26" s="1"/>
      <c r="J26" s="1"/>
      <c r="K26" s="8"/>
      <c r="L26" s="64"/>
      <c r="M26" s="34">
        <v>12</v>
      </c>
      <c r="N26" s="102"/>
      <c r="O26" s="22">
        <v>1</v>
      </c>
      <c r="P26" s="13">
        <f>$D$1*62.5%</f>
        <v>95</v>
      </c>
      <c r="Q26" s="5">
        <f>$D$1*62.5%</f>
        <v>95</v>
      </c>
      <c r="R26" s="5">
        <f>$D$1*62.5%</f>
        <v>95</v>
      </c>
      <c r="S26" s="5">
        <f>$D$1*62.5%</f>
        <v>95</v>
      </c>
      <c r="T26" s="5">
        <f>$D$1*62.5%</f>
        <v>95</v>
      </c>
      <c r="U26" s="3"/>
      <c r="V26" s="3"/>
      <c r="W26" s="48"/>
      <c r="X26" s="65"/>
      <c r="Y26" s="35"/>
      <c r="Z26" s="102"/>
      <c r="AA26" s="75">
        <v>6</v>
      </c>
      <c r="AB26" s="76">
        <f>$D$1*90%</f>
        <v>136.8</v>
      </c>
      <c r="AC26" s="2"/>
      <c r="AD26" s="2"/>
      <c r="AE26" s="2"/>
      <c r="AF26" s="2"/>
      <c r="AG26" s="2"/>
      <c r="AH26" s="2"/>
      <c r="AI26" s="29"/>
    </row>
    <row r="27" spans="1:35" ht="13.5" customHeight="1">
      <c r="A27" s="35"/>
      <c r="B27" s="102"/>
      <c r="C27" s="20">
        <v>6</v>
      </c>
      <c r="D27" s="1">
        <f t="shared" si="12"/>
        <v>126.16</v>
      </c>
      <c r="E27" s="1">
        <f t="shared" si="12"/>
        <v>126.16</v>
      </c>
      <c r="F27" s="1">
        <f t="shared" si="12"/>
        <v>126.16</v>
      </c>
      <c r="G27" s="1"/>
      <c r="H27" s="1"/>
      <c r="I27" s="1"/>
      <c r="J27" s="1"/>
      <c r="K27" s="8"/>
      <c r="L27" s="64"/>
      <c r="M27" s="35"/>
      <c r="N27" s="102"/>
      <c r="O27" s="20">
        <v>2</v>
      </c>
      <c r="P27" s="14">
        <f>$D$1*72%</f>
        <v>109.44</v>
      </c>
      <c r="Q27" s="14">
        <f>$D$1*72%</f>
        <v>109.44</v>
      </c>
      <c r="R27" s="14">
        <f>$D$1*72%</f>
        <v>109.44</v>
      </c>
      <c r="S27" s="1"/>
      <c r="T27" s="1"/>
      <c r="U27" s="1"/>
      <c r="V27" s="1"/>
      <c r="W27" s="8"/>
      <c r="X27" s="65"/>
      <c r="Y27" s="34">
        <v>21</v>
      </c>
      <c r="Z27" s="102"/>
      <c r="AA27" s="50">
        <v>1</v>
      </c>
      <c r="AB27" s="13">
        <f>$D$1*65%</f>
        <v>98.8</v>
      </c>
      <c r="AC27" s="5">
        <f>$D$1*65%</f>
        <v>98.8</v>
      </c>
      <c r="AD27" s="5">
        <f>$D$1*65%</f>
        <v>98.8</v>
      </c>
      <c r="AE27" s="5">
        <f>$D$1*65%</f>
        <v>98.8</v>
      </c>
      <c r="AF27" s="5">
        <f>$D$1*65%</f>
        <v>98.8</v>
      </c>
      <c r="AG27" s="5"/>
      <c r="AH27" s="5"/>
      <c r="AI27" s="6"/>
    </row>
    <row r="28" spans="1:35" ht="13.5" customHeight="1">
      <c r="A28" s="35"/>
      <c r="B28" s="102"/>
      <c r="C28" s="20">
        <v>7</v>
      </c>
      <c r="D28" s="1">
        <f t="shared" si="12"/>
        <v>126.16</v>
      </c>
      <c r="E28" s="1">
        <f t="shared" si="12"/>
        <v>126.16</v>
      </c>
      <c r="F28" s="1">
        <f t="shared" si="12"/>
        <v>126.16</v>
      </c>
      <c r="G28" s="1"/>
      <c r="H28" s="1"/>
      <c r="I28" s="1"/>
      <c r="J28" s="1"/>
      <c r="K28" s="8"/>
      <c r="L28" s="64"/>
      <c r="M28" s="35"/>
      <c r="N28" s="102"/>
      <c r="O28" s="20">
        <v>3</v>
      </c>
      <c r="P28" s="1">
        <f>$D$1*80%</f>
        <v>121.60000000000001</v>
      </c>
      <c r="Q28" s="1">
        <f>$D$1*80%</f>
        <v>121.60000000000001</v>
      </c>
      <c r="R28" s="1">
        <f>$D$1*80%</f>
        <v>121.60000000000001</v>
      </c>
      <c r="S28" s="1"/>
      <c r="T28" s="1"/>
      <c r="U28" s="1"/>
      <c r="V28" s="1"/>
      <c r="W28" s="8"/>
      <c r="X28" s="65"/>
      <c r="Y28" s="35"/>
      <c r="Z28" s="102"/>
      <c r="AA28" s="51">
        <v>2</v>
      </c>
      <c r="AB28" s="14">
        <f>$D$1*74%</f>
        <v>112.48</v>
      </c>
      <c r="AC28" s="14">
        <f>$D$1*74%</f>
        <v>112.48</v>
      </c>
      <c r="AD28" s="14">
        <f>$D$1*74%</f>
        <v>112.48</v>
      </c>
      <c r="AE28" s="14">
        <f>$D$1*74%</f>
        <v>112.48</v>
      </c>
      <c r="AF28" s="14">
        <f>$D$1*74%</f>
        <v>112.48</v>
      </c>
      <c r="AG28" s="1"/>
      <c r="AH28" s="1"/>
      <c r="AI28" s="8"/>
    </row>
    <row r="29" spans="1:35" ht="13.5" customHeight="1" thickBot="1">
      <c r="A29" s="36"/>
      <c r="B29" s="102"/>
      <c r="C29" s="21">
        <v>8</v>
      </c>
      <c r="D29" s="9">
        <f>$D$1*72%</f>
        <v>109.44</v>
      </c>
      <c r="E29" s="9"/>
      <c r="F29" s="9"/>
      <c r="G29" s="9"/>
      <c r="H29" s="9"/>
      <c r="I29" s="9"/>
      <c r="J29" s="9"/>
      <c r="K29" s="10"/>
      <c r="L29" s="64"/>
      <c r="M29" s="35"/>
      <c r="N29" s="102"/>
      <c r="O29" s="20">
        <v>4</v>
      </c>
      <c r="P29" s="1">
        <f aca="true" t="shared" si="13" ref="P29:R31">$D$1*85%</f>
        <v>129.2</v>
      </c>
      <c r="Q29" s="1">
        <f t="shared" si="13"/>
        <v>129.2</v>
      </c>
      <c r="R29" s="1">
        <f t="shared" si="13"/>
        <v>129.2</v>
      </c>
      <c r="S29" s="1"/>
      <c r="T29" s="1"/>
      <c r="U29" s="1"/>
      <c r="V29" s="1"/>
      <c r="W29" s="8"/>
      <c r="X29" s="65"/>
      <c r="Y29" s="35"/>
      <c r="Z29" s="102"/>
      <c r="AA29" s="51">
        <v>3</v>
      </c>
      <c r="AB29" s="14">
        <f aca="true" t="shared" si="14" ref="AB29:AF31">$D$1*84%</f>
        <v>127.67999999999999</v>
      </c>
      <c r="AC29" s="14">
        <f t="shared" si="14"/>
        <v>127.67999999999999</v>
      </c>
      <c r="AD29" s="14">
        <f t="shared" si="14"/>
        <v>127.67999999999999</v>
      </c>
      <c r="AE29" s="14">
        <f t="shared" si="14"/>
        <v>127.67999999999999</v>
      </c>
      <c r="AF29" s="14">
        <f t="shared" si="14"/>
        <v>127.67999999999999</v>
      </c>
      <c r="AG29" s="1"/>
      <c r="AH29" s="1"/>
      <c r="AI29" s="8"/>
    </row>
    <row r="30" spans="1:35" ht="13.5" customHeight="1">
      <c r="A30" s="34">
        <v>5</v>
      </c>
      <c r="B30" s="102"/>
      <c r="C30" s="19">
        <v>1</v>
      </c>
      <c r="D30" s="5">
        <f aca="true" t="shared" si="15" ref="D30:K30">$D$1*62.5%</f>
        <v>95</v>
      </c>
      <c r="E30" s="5">
        <f t="shared" si="15"/>
        <v>95</v>
      </c>
      <c r="F30" s="5">
        <f t="shared" si="15"/>
        <v>95</v>
      </c>
      <c r="G30" s="5">
        <f t="shared" si="15"/>
        <v>95</v>
      </c>
      <c r="H30" s="5">
        <f t="shared" si="15"/>
        <v>95</v>
      </c>
      <c r="I30" s="5">
        <f t="shared" si="15"/>
        <v>95</v>
      </c>
      <c r="J30" s="5">
        <f t="shared" si="15"/>
        <v>95</v>
      </c>
      <c r="K30" s="6">
        <f t="shared" si="15"/>
        <v>95</v>
      </c>
      <c r="L30" s="64"/>
      <c r="M30" s="35"/>
      <c r="N30" s="102"/>
      <c r="O30" s="20">
        <v>5</v>
      </c>
      <c r="P30" s="1">
        <f t="shared" si="13"/>
        <v>129.2</v>
      </c>
      <c r="Q30" s="1">
        <f t="shared" si="13"/>
        <v>129.2</v>
      </c>
      <c r="R30" s="1">
        <f t="shared" si="13"/>
        <v>129.2</v>
      </c>
      <c r="S30" s="1"/>
      <c r="T30" s="1"/>
      <c r="U30" s="1"/>
      <c r="V30" s="1"/>
      <c r="W30" s="8"/>
      <c r="X30" s="65"/>
      <c r="Y30" s="35"/>
      <c r="Z30" s="102"/>
      <c r="AA30" s="51">
        <v>4</v>
      </c>
      <c r="AB30" s="14">
        <f t="shared" si="14"/>
        <v>127.67999999999999</v>
      </c>
      <c r="AC30" s="14">
        <f t="shared" si="14"/>
        <v>127.67999999999999</v>
      </c>
      <c r="AD30" s="14">
        <f t="shared" si="14"/>
        <v>127.67999999999999</v>
      </c>
      <c r="AE30" s="14">
        <f t="shared" si="14"/>
        <v>127.67999999999999</v>
      </c>
      <c r="AF30" s="14">
        <f t="shared" si="14"/>
        <v>127.67999999999999</v>
      </c>
      <c r="AG30" s="1"/>
      <c r="AH30" s="1"/>
      <c r="AI30" s="8"/>
    </row>
    <row r="31" spans="1:35" ht="13.5" customHeight="1">
      <c r="A31" s="35"/>
      <c r="B31" s="102"/>
      <c r="C31" s="20">
        <v>2</v>
      </c>
      <c r="D31" s="1">
        <f aca="true" t="shared" si="16" ref="D31:K34">$D$1*67%</f>
        <v>101.84</v>
      </c>
      <c r="E31" s="1">
        <f t="shared" si="16"/>
        <v>101.84</v>
      </c>
      <c r="F31" s="1">
        <f t="shared" si="16"/>
        <v>101.84</v>
      </c>
      <c r="G31" s="1">
        <f t="shared" si="16"/>
        <v>101.84</v>
      </c>
      <c r="H31" s="1">
        <f t="shared" si="16"/>
        <v>101.84</v>
      </c>
      <c r="I31" s="1">
        <f t="shared" si="16"/>
        <v>101.84</v>
      </c>
      <c r="J31" s="1">
        <f t="shared" si="16"/>
        <v>101.84</v>
      </c>
      <c r="K31" s="8">
        <f t="shared" si="16"/>
        <v>101.84</v>
      </c>
      <c r="L31" s="64"/>
      <c r="M31" s="35"/>
      <c r="N31" s="102"/>
      <c r="O31" s="20">
        <v>6</v>
      </c>
      <c r="P31" s="1">
        <f t="shared" si="13"/>
        <v>129.2</v>
      </c>
      <c r="Q31" s="1">
        <f t="shared" si="13"/>
        <v>129.2</v>
      </c>
      <c r="R31" s="1">
        <f t="shared" si="13"/>
        <v>129.2</v>
      </c>
      <c r="S31" s="1"/>
      <c r="T31" s="1"/>
      <c r="U31" s="1"/>
      <c r="V31" s="1"/>
      <c r="W31" s="8"/>
      <c r="X31" s="65"/>
      <c r="Y31" s="35"/>
      <c r="Z31" s="102"/>
      <c r="AA31" s="51">
        <v>5</v>
      </c>
      <c r="AB31" s="14">
        <f t="shared" si="14"/>
        <v>127.67999999999999</v>
      </c>
      <c r="AC31" s="14">
        <f t="shared" si="14"/>
        <v>127.67999999999999</v>
      </c>
      <c r="AD31" s="14">
        <f t="shared" si="14"/>
        <v>127.67999999999999</v>
      </c>
      <c r="AE31" s="14">
        <f t="shared" si="14"/>
        <v>127.67999999999999</v>
      </c>
      <c r="AF31" s="14">
        <f t="shared" si="14"/>
        <v>127.67999999999999</v>
      </c>
      <c r="AG31" s="1"/>
      <c r="AH31" s="1"/>
      <c r="AI31" s="8"/>
    </row>
    <row r="32" spans="1:35" ht="13.5" customHeight="1" thickBot="1">
      <c r="A32" s="35"/>
      <c r="B32" s="102"/>
      <c r="C32" s="20">
        <v>3</v>
      </c>
      <c r="D32" s="1">
        <f t="shared" si="16"/>
        <v>101.84</v>
      </c>
      <c r="E32" s="1">
        <f t="shared" si="16"/>
        <v>101.84</v>
      </c>
      <c r="F32" s="1">
        <f t="shared" si="16"/>
        <v>101.84</v>
      </c>
      <c r="G32" s="1">
        <f t="shared" si="16"/>
        <v>101.84</v>
      </c>
      <c r="H32" s="1">
        <f t="shared" si="16"/>
        <v>101.84</v>
      </c>
      <c r="I32" s="1">
        <f t="shared" si="16"/>
        <v>101.84</v>
      </c>
      <c r="J32" s="1">
        <f t="shared" si="16"/>
        <v>101.84</v>
      </c>
      <c r="K32" s="8">
        <f t="shared" si="16"/>
        <v>101.84</v>
      </c>
      <c r="L32" s="64"/>
      <c r="M32" s="35"/>
      <c r="N32" s="102"/>
      <c r="O32" s="20">
        <v>7</v>
      </c>
      <c r="P32" s="14">
        <f>$D$1*81%</f>
        <v>123.12</v>
      </c>
      <c r="Q32" s="1"/>
      <c r="R32" s="1"/>
      <c r="S32" s="1"/>
      <c r="T32" s="1"/>
      <c r="U32" s="1"/>
      <c r="V32" s="1"/>
      <c r="W32" s="8"/>
      <c r="X32" s="65"/>
      <c r="Y32" s="38"/>
      <c r="Z32" s="102"/>
      <c r="AA32" s="75">
        <v>6</v>
      </c>
      <c r="AB32" s="76">
        <f>$D$1*91%</f>
        <v>138.32</v>
      </c>
      <c r="AC32" s="2"/>
      <c r="AD32" s="2"/>
      <c r="AE32" s="2"/>
      <c r="AF32" s="2"/>
      <c r="AG32" s="2"/>
      <c r="AH32" s="2"/>
      <c r="AI32" s="29"/>
    </row>
    <row r="33" spans="1:35" ht="13.5" customHeight="1">
      <c r="A33" s="35"/>
      <c r="B33" s="102"/>
      <c r="C33" s="20">
        <v>4</v>
      </c>
      <c r="D33" s="1">
        <f t="shared" si="16"/>
        <v>101.84</v>
      </c>
      <c r="E33" s="1">
        <f t="shared" si="16"/>
        <v>101.84</v>
      </c>
      <c r="F33" s="1">
        <f t="shared" si="16"/>
        <v>101.84</v>
      </c>
      <c r="G33" s="1">
        <f t="shared" si="16"/>
        <v>101.84</v>
      </c>
      <c r="H33" s="1">
        <f t="shared" si="16"/>
        <v>101.84</v>
      </c>
      <c r="I33" s="1">
        <f t="shared" si="16"/>
        <v>101.84</v>
      </c>
      <c r="J33" s="1">
        <f t="shared" si="16"/>
        <v>101.84</v>
      </c>
      <c r="K33" s="8">
        <f t="shared" si="16"/>
        <v>101.84</v>
      </c>
      <c r="L33" s="64"/>
      <c r="M33" s="34">
        <v>13</v>
      </c>
      <c r="N33" s="102"/>
      <c r="O33" s="16">
        <v>1</v>
      </c>
      <c r="P33" s="13">
        <f aca="true" t="shared" si="17" ref="P33:W33">$D$1*62.5%</f>
        <v>95</v>
      </c>
      <c r="Q33" s="13">
        <f t="shared" si="17"/>
        <v>95</v>
      </c>
      <c r="R33" s="13">
        <f t="shared" si="17"/>
        <v>95</v>
      </c>
      <c r="S33" s="13">
        <f t="shared" si="17"/>
        <v>95</v>
      </c>
      <c r="T33" s="13">
        <f t="shared" si="17"/>
        <v>95</v>
      </c>
      <c r="U33" s="13">
        <f t="shared" si="17"/>
        <v>95</v>
      </c>
      <c r="V33" s="13">
        <f t="shared" si="17"/>
        <v>95</v>
      </c>
      <c r="W33" s="57">
        <f t="shared" si="17"/>
        <v>95</v>
      </c>
      <c r="X33" s="65"/>
      <c r="Y33" s="77">
        <v>22</v>
      </c>
      <c r="Z33" s="102"/>
      <c r="AA33" s="42">
        <v>1</v>
      </c>
      <c r="AB33" s="4">
        <f>$D$1*65%</f>
        <v>98.8</v>
      </c>
      <c r="AC33" s="5">
        <f>$D$1*65%</f>
        <v>98.8</v>
      </c>
      <c r="AD33" s="5">
        <f>$D$1*65%</f>
        <v>98.8</v>
      </c>
      <c r="AE33" s="5">
        <f>$D$1*65%</f>
        <v>98.8</v>
      </c>
      <c r="AF33" s="5">
        <f>$D$1*65%</f>
        <v>98.8</v>
      </c>
      <c r="AG33" s="5"/>
      <c r="AH33" s="5"/>
      <c r="AI33" s="6"/>
    </row>
    <row r="34" spans="1:35" ht="13.5" customHeight="1">
      <c r="A34" s="35"/>
      <c r="B34" s="102"/>
      <c r="C34" s="20">
        <v>5</v>
      </c>
      <c r="D34" s="1">
        <f t="shared" si="16"/>
        <v>101.84</v>
      </c>
      <c r="E34" s="1">
        <f t="shared" si="16"/>
        <v>101.84</v>
      </c>
      <c r="F34" s="1">
        <f t="shared" si="16"/>
        <v>101.84</v>
      </c>
      <c r="G34" s="1">
        <f t="shared" si="16"/>
        <v>101.84</v>
      </c>
      <c r="H34" s="1">
        <f t="shared" si="16"/>
        <v>101.84</v>
      </c>
      <c r="I34" s="1">
        <f t="shared" si="16"/>
        <v>101.84</v>
      </c>
      <c r="J34" s="1">
        <f t="shared" si="16"/>
        <v>101.84</v>
      </c>
      <c r="K34" s="8">
        <f t="shared" si="16"/>
        <v>101.84</v>
      </c>
      <c r="L34" s="64"/>
      <c r="M34" s="35"/>
      <c r="N34" s="102"/>
      <c r="O34" s="17">
        <v>2</v>
      </c>
      <c r="P34" s="14">
        <f aca="true" t="shared" si="18" ref="P34:W37">$D$1*72%</f>
        <v>109.44</v>
      </c>
      <c r="Q34" s="14">
        <f t="shared" si="18"/>
        <v>109.44</v>
      </c>
      <c r="R34" s="14">
        <f t="shared" si="18"/>
        <v>109.44</v>
      </c>
      <c r="S34" s="14">
        <f t="shared" si="18"/>
        <v>109.44</v>
      </c>
      <c r="T34" s="14">
        <f t="shared" si="18"/>
        <v>109.44</v>
      </c>
      <c r="U34" s="14">
        <f t="shared" si="18"/>
        <v>109.44</v>
      </c>
      <c r="V34" s="14">
        <f t="shared" si="18"/>
        <v>109.44</v>
      </c>
      <c r="W34" s="58">
        <f t="shared" si="18"/>
        <v>109.44</v>
      </c>
      <c r="X34" s="65"/>
      <c r="Y34" s="55"/>
      <c r="Z34" s="102"/>
      <c r="AA34" s="43">
        <v>2</v>
      </c>
      <c r="AB34" s="7">
        <f>$D$1*76%</f>
        <v>115.52</v>
      </c>
      <c r="AC34" s="1">
        <f>$D$1*76%</f>
        <v>115.52</v>
      </c>
      <c r="AD34" s="1">
        <f>$D$1*76%</f>
        <v>115.52</v>
      </c>
      <c r="AE34" s="1">
        <f>$D$1*76%</f>
        <v>115.52</v>
      </c>
      <c r="AF34" s="1">
        <f>$D$1*76%</f>
        <v>115.52</v>
      </c>
      <c r="AG34" s="1"/>
      <c r="AH34" s="1"/>
      <c r="AI34" s="8"/>
    </row>
    <row r="35" spans="1:35" ht="13.5" customHeight="1" thickBot="1">
      <c r="A35" s="36"/>
      <c r="B35" s="102"/>
      <c r="C35" s="21">
        <v>6</v>
      </c>
      <c r="D35" s="9">
        <f>$D$1*73%</f>
        <v>110.96</v>
      </c>
      <c r="E35" s="9"/>
      <c r="F35" s="9"/>
      <c r="G35" s="9"/>
      <c r="H35" s="9"/>
      <c r="I35" s="9"/>
      <c r="J35" s="9"/>
      <c r="K35" s="10"/>
      <c r="L35" s="64"/>
      <c r="M35" s="35"/>
      <c r="N35" s="102"/>
      <c r="O35" s="17">
        <v>3</v>
      </c>
      <c r="P35" s="14">
        <f t="shared" si="18"/>
        <v>109.44</v>
      </c>
      <c r="Q35" s="14">
        <f t="shared" si="18"/>
        <v>109.44</v>
      </c>
      <c r="R35" s="14">
        <f t="shared" si="18"/>
        <v>109.44</v>
      </c>
      <c r="S35" s="14">
        <f t="shared" si="18"/>
        <v>109.44</v>
      </c>
      <c r="T35" s="14">
        <f t="shared" si="18"/>
        <v>109.44</v>
      </c>
      <c r="U35" s="14">
        <f t="shared" si="18"/>
        <v>109.44</v>
      </c>
      <c r="V35" s="14">
        <f t="shared" si="18"/>
        <v>109.44</v>
      </c>
      <c r="W35" s="58">
        <f t="shared" si="18"/>
        <v>109.44</v>
      </c>
      <c r="X35" s="65"/>
      <c r="Y35" s="55"/>
      <c r="Z35" s="102"/>
      <c r="AA35" s="43">
        <v>3</v>
      </c>
      <c r="AB35" s="7">
        <f>$D$1*85%</f>
        <v>129.2</v>
      </c>
      <c r="AC35" s="1">
        <f>$D$1*85%</f>
        <v>129.2</v>
      </c>
      <c r="AD35" s="1"/>
      <c r="AE35" s="1"/>
      <c r="AF35" s="1"/>
      <c r="AG35" s="1"/>
      <c r="AH35" s="1"/>
      <c r="AI35" s="8"/>
    </row>
    <row r="36" spans="1:35" ht="13.5" customHeight="1">
      <c r="A36" s="34">
        <v>6</v>
      </c>
      <c r="B36" s="102"/>
      <c r="C36" s="19">
        <v>1</v>
      </c>
      <c r="D36" s="5">
        <f>$D$1*62.5%</f>
        <v>95</v>
      </c>
      <c r="E36" s="5">
        <f>$D$1*62.5%</f>
        <v>95</v>
      </c>
      <c r="F36" s="5">
        <f>$D$1*62.5%</f>
        <v>95</v>
      </c>
      <c r="G36" s="5">
        <f>$D$1*62.5%</f>
        <v>95</v>
      </c>
      <c r="H36" s="5">
        <f>$D$1*62.5%</f>
        <v>95</v>
      </c>
      <c r="I36" s="5"/>
      <c r="J36" s="5"/>
      <c r="K36" s="6"/>
      <c r="L36" s="64"/>
      <c r="M36" s="35"/>
      <c r="N36" s="102"/>
      <c r="O36" s="17">
        <v>4</v>
      </c>
      <c r="P36" s="14">
        <f t="shared" si="18"/>
        <v>109.44</v>
      </c>
      <c r="Q36" s="14">
        <f t="shared" si="18"/>
        <v>109.44</v>
      </c>
      <c r="R36" s="14">
        <f t="shared" si="18"/>
        <v>109.44</v>
      </c>
      <c r="S36" s="14">
        <f t="shared" si="18"/>
        <v>109.44</v>
      </c>
      <c r="T36" s="14">
        <f t="shared" si="18"/>
        <v>109.44</v>
      </c>
      <c r="U36" s="14">
        <f t="shared" si="18"/>
        <v>109.44</v>
      </c>
      <c r="V36" s="14">
        <f t="shared" si="18"/>
        <v>109.44</v>
      </c>
      <c r="W36" s="58">
        <f t="shared" si="18"/>
        <v>109.44</v>
      </c>
      <c r="X36" s="65"/>
      <c r="Y36" s="55"/>
      <c r="Z36" s="102"/>
      <c r="AA36" s="43">
        <v>4</v>
      </c>
      <c r="AB36" s="7">
        <f aca="true" t="shared" si="19" ref="AB36:AC38">$D$1*91%</f>
        <v>138.32</v>
      </c>
      <c r="AC36" s="1">
        <f t="shared" si="19"/>
        <v>138.32</v>
      </c>
      <c r="AD36" s="1"/>
      <c r="AE36" s="1"/>
      <c r="AF36" s="1"/>
      <c r="AG36" s="1"/>
      <c r="AH36" s="1"/>
      <c r="AI36" s="8"/>
    </row>
    <row r="37" spans="1:35" ht="13.5" customHeight="1">
      <c r="A37" s="35"/>
      <c r="B37" s="102"/>
      <c r="C37" s="20">
        <v>2</v>
      </c>
      <c r="D37" s="1">
        <f>$D$1*72%</f>
        <v>109.44</v>
      </c>
      <c r="E37" s="1">
        <f>$D$1*72%</f>
        <v>109.44</v>
      </c>
      <c r="F37" s="1">
        <f>$D$1*72%</f>
        <v>109.44</v>
      </c>
      <c r="G37" s="1">
        <f>$D$1*72%</f>
        <v>109.44</v>
      </c>
      <c r="H37" s="1">
        <f>$D$1*72%</f>
        <v>109.44</v>
      </c>
      <c r="I37" s="1"/>
      <c r="J37" s="1"/>
      <c r="K37" s="8"/>
      <c r="L37" s="64"/>
      <c r="M37" s="35"/>
      <c r="N37" s="102"/>
      <c r="O37" s="17">
        <v>5</v>
      </c>
      <c r="P37" s="14">
        <f t="shared" si="18"/>
        <v>109.44</v>
      </c>
      <c r="Q37" s="14">
        <f t="shared" si="18"/>
        <v>109.44</v>
      </c>
      <c r="R37" s="14">
        <f t="shared" si="18"/>
        <v>109.44</v>
      </c>
      <c r="S37" s="14">
        <f t="shared" si="18"/>
        <v>109.44</v>
      </c>
      <c r="T37" s="14">
        <f t="shared" si="18"/>
        <v>109.44</v>
      </c>
      <c r="U37" s="14">
        <f t="shared" si="18"/>
        <v>109.44</v>
      </c>
      <c r="V37" s="14">
        <f t="shared" si="18"/>
        <v>109.44</v>
      </c>
      <c r="W37" s="58">
        <f t="shared" si="18"/>
        <v>109.44</v>
      </c>
      <c r="X37" s="65"/>
      <c r="Y37" s="55"/>
      <c r="Z37" s="102"/>
      <c r="AA37" s="43">
        <v>5</v>
      </c>
      <c r="AB37" s="7">
        <f t="shared" si="19"/>
        <v>138.32</v>
      </c>
      <c r="AC37" s="1">
        <f t="shared" si="19"/>
        <v>138.32</v>
      </c>
      <c r="AD37" s="1"/>
      <c r="AE37" s="1"/>
      <c r="AF37" s="1"/>
      <c r="AG37" s="1"/>
      <c r="AH37" s="1"/>
      <c r="AI37" s="8"/>
    </row>
    <row r="38" spans="1:35" ht="13.5" customHeight="1" thickBot="1">
      <c r="A38" s="35"/>
      <c r="B38" s="102"/>
      <c r="C38" s="20">
        <v>3</v>
      </c>
      <c r="D38" s="1">
        <f aca="true" t="shared" si="20" ref="D38:H41">$D$1*78%</f>
        <v>118.56</v>
      </c>
      <c r="E38" s="1">
        <f t="shared" si="20"/>
        <v>118.56</v>
      </c>
      <c r="F38" s="1">
        <f t="shared" si="20"/>
        <v>118.56</v>
      </c>
      <c r="G38" s="1">
        <f t="shared" si="20"/>
        <v>118.56</v>
      </c>
      <c r="H38" s="1">
        <f t="shared" si="20"/>
        <v>118.56</v>
      </c>
      <c r="I38" s="1"/>
      <c r="J38" s="1"/>
      <c r="K38" s="8"/>
      <c r="L38" s="64"/>
      <c r="M38" s="36"/>
      <c r="N38" s="102"/>
      <c r="O38" s="18">
        <v>6</v>
      </c>
      <c r="P38" s="9">
        <f>$D$1*82%</f>
        <v>124.63999999999999</v>
      </c>
      <c r="Q38" s="9"/>
      <c r="R38" s="9"/>
      <c r="S38" s="9"/>
      <c r="T38" s="9"/>
      <c r="U38" s="9"/>
      <c r="V38" s="9"/>
      <c r="W38" s="10"/>
      <c r="X38" s="65"/>
      <c r="Y38" s="55"/>
      <c r="Z38" s="102"/>
      <c r="AA38" s="43">
        <v>6</v>
      </c>
      <c r="AB38" s="7">
        <f t="shared" si="19"/>
        <v>138.32</v>
      </c>
      <c r="AC38" s="1">
        <f t="shared" si="19"/>
        <v>138.32</v>
      </c>
      <c r="AD38" s="1"/>
      <c r="AE38" s="1"/>
      <c r="AF38" s="1"/>
      <c r="AG38" s="1"/>
      <c r="AH38" s="1"/>
      <c r="AI38" s="8"/>
    </row>
    <row r="39" spans="1:35" ht="13.5" customHeight="1" thickBot="1">
      <c r="A39" s="35"/>
      <c r="B39" s="102"/>
      <c r="C39" s="20">
        <v>4</v>
      </c>
      <c r="D39" s="1">
        <f t="shared" si="20"/>
        <v>118.56</v>
      </c>
      <c r="E39" s="1">
        <f t="shared" si="20"/>
        <v>118.56</v>
      </c>
      <c r="F39" s="1">
        <f t="shared" si="20"/>
        <v>118.56</v>
      </c>
      <c r="G39" s="1">
        <f t="shared" si="20"/>
        <v>118.56</v>
      </c>
      <c r="H39" s="1">
        <f t="shared" si="20"/>
        <v>118.56</v>
      </c>
      <c r="I39" s="1"/>
      <c r="J39" s="1"/>
      <c r="K39" s="8"/>
      <c r="L39" s="64"/>
      <c r="M39" s="34">
        <v>14</v>
      </c>
      <c r="N39" s="102"/>
      <c r="O39" s="19">
        <v>1</v>
      </c>
      <c r="P39" s="13">
        <f>$D$1*62.5%</f>
        <v>95</v>
      </c>
      <c r="Q39" s="13">
        <f>$D$1*62.5%</f>
        <v>95</v>
      </c>
      <c r="R39" s="13">
        <f>$D$1*62.5%</f>
        <v>95</v>
      </c>
      <c r="S39" s="13">
        <f>$D$1*62.5%</f>
        <v>95</v>
      </c>
      <c r="T39" s="13">
        <f>$D$1*62.5%</f>
        <v>95</v>
      </c>
      <c r="U39" s="5"/>
      <c r="V39" s="5"/>
      <c r="W39" s="6"/>
      <c r="X39" s="65"/>
      <c r="Y39" s="56"/>
      <c r="Z39" s="102"/>
      <c r="AA39" s="74">
        <v>7</v>
      </c>
      <c r="AB39" s="69">
        <f>$D$1*92%</f>
        <v>139.84</v>
      </c>
      <c r="AC39" s="9"/>
      <c r="AD39" s="9"/>
      <c r="AE39" s="9"/>
      <c r="AF39" s="9"/>
      <c r="AG39" s="9"/>
      <c r="AH39" s="9"/>
      <c r="AI39" s="10"/>
    </row>
    <row r="40" spans="1:35" ht="13.5" customHeight="1" thickBot="1">
      <c r="A40" s="35"/>
      <c r="B40" s="102"/>
      <c r="C40" s="20">
        <v>5</v>
      </c>
      <c r="D40" s="1">
        <f t="shared" si="20"/>
        <v>118.56</v>
      </c>
      <c r="E40" s="1">
        <f t="shared" si="20"/>
        <v>118.56</v>
      </c>
      <c r="F40" s="1">
        <f t="shared" si="20"/>
        <v>118.56</v>
      </c>
      <c r="G40" s="1">
        <f t="shared" si="20"/>
        <v>118.56</v>
      </c>
      <c r="H40" s="1">
        <f t="shared" si="20"/>
        <v>118.56</v>
      </c>
      <c r="I40" s="1"/>
      <c r="J40" s="1"/>
      <c r="K40" s="8"/>
      <c r="L40" s="64"/>
      <c r="M40" s="35"/>
      <c r="N40" s="102"/>
      <c r="O40" s="20">
        <v>2</v>
      </c>
      <c r="P40" s="14">
        <f>$D$1*72%</f>
        <v>109.44</v>
      </c>
      <c r="Q40" s="14">
        <f>$D$1*72%</f>
        <v>109.44</v>
      </c>
      <c r="R40" s="14">
        <f>$D$1*72%</f>
        <v>109.44</v>
      </c>
      <c r="S40" s="14">
        <f>$D$1*72%</f>
        <v>109.44</v>
      </c>
      <c r="T40" s="14">
        <f>$D$1*72%</f>
        <v>109.44</v>
      </c>
      <c r="U40" s="1"/>
      <c r="V40" s="1"/>
      <c r="W40" s="8"/>
      <c r="X40" s="65"/>
      <c r="Y40" s="78">
        <v>23</v>
      </c>
      <c r="Z40" s="102"/>
      <c r="AA40" s="50">
        <v>1</v>
      </c>
      <c r="AB40" s="104" t="s">
        <v>3</v>
      </c>
      <c r="AC40" s="104"/>
      <c r="AD40" s="104"/>
      <c r="AE40" s="104"/>
      <c r="AF40" s="104"/>
      <c r="AG40" s="104"/>
      <c r="AH40" s="104"/>
      <c r="AI40" s="105"/>
    </row>
    <row r="41" spans="1:35" ht="13.5" customHeight="1" thickBot="1">
      <c r="A41" s="35"/>
      <c r="B41" s="102"/>
      <c r="C41" s="20">
        <v>6</v>
      </c>
      <c r="D41" s="1">
        <f t="shared" si="20"/>
        <v>118.56</v>
      </c>
      <c r="E41" s="1">
        <f t="shared" si="20"/>
        <v>118.56</v>
      </c>
      <c r="F41" s="1">
        <f t="shared" si="20"/>
        <v>118.56</v>
      </c>
      <c r="G41" s="1">
        <f t="shared" si="20"/>
        <v>118.56</v>
      </c>
      <c r="H41" s="1">
        <f t="shared" si="20"/>
        <v>118.56</v>
      </c>
      <c r="I41" s="1"/>
      <c r="J41" s="1"/>
      <c r="K41" s="8"/>
      <c r="L41" s="64"/>
      <c r="M41" s="35"/>
      <c r="N41" s="102"/>
      <c r="O41" s="20">
        <v>3</v>
      </c>
      <c r="P41" s="1">
        <f aca="true" t="shared" si="21" ref="P41:T44">$D$1*81%</f>
        <v>123.12</v>
      </c>
      <c r="Q41" s="1">
        <f t="shared" si="21"/>
        <v>123.12</v>
      </c>
      <c r="R41" s="1">
        <f t="shared" si="21"/>
        <v>123.12</v>
      </c>
      <c r="S41" s="1">
        <f t="shared" si="21"/>
        <v>123.12</v>
      </c>
      <c r="T41" s="1">
        <f t="shared" si="21"/>
        <v>123.12</v>
      </c>
      <c r="U41" s="1"/>
      <c r="V41" s="1"/>
      <c r="W41" s="8"/>
      <c r="X41" s="65"/>
      <c r="Y41" s="33">
        <v>24</v>
      </c>
      <c r="Z41" s="103"/>
      <c r="AA41" s="90">
        <v>1</v>
      </c>
      <c r="AB41" s="106" t="s">
        <v>4</v>
      </c>
      <c r="AC41" s="106"/>
      <c r="AD41" s="106"/>
      <c r="AE41" s="106"/>
      <c r="AF41" s="106"/>
      <c r="AG41" s="106"/>
      <c r="AH41" s="106"/>
      <c r="AI41" s="107"/>
    </row>
    <row r="42" spans="1:35" ht="13.5" customHeight="1" thickBot="1">
      <c r="A42" s="36"/>
      <c r="B42" s="102"/>
      <c r="C42" s="21">
        <v>7</v>
      </c>
      <c r="D42" s="9">
        <f>$D$1*74%</f>
        <v>112.48</v>
      </c>
      <c r="E42" s="9"/>
      <c r="F42" s="9"/>
      <c r="G42" s="9"/>
      <c r="H42" s="9"/>
      <c r="I42" s="9"/>
      <c r="J42" s="9"/>
      <c r="K42" s="10"/>
      <c r="L42" s="64"/>
      <c r="M42" s="35"/>
      <c r="N42" s="102"/>
      <c r="O42" s="20">
        <v>4</v>
      </c>
      <c r="P42" s="1">
        <f t="shared" si="21"/>
        <v>123.12</v>
      </c>
      <c r="Q42" s="1">
        <f t="shared" si="21"/>
        <v>123.12</v>
      </c>
      <c r="R42" s="1">
        <f t="shared" si="21"/>
        <v>123.12</v>
      </c>
      <c r="S42" s="1">
        <f t="shared" si="21"/>
        <v>123.12</v>
      </c>
      <c r="T42" s="1">
        <f t="shared" si="21"/>
        <v>123.12</v>
      </c>
      <c r="U42" s="1"/>
      <c r="V42" s="1"/>
      <c r="W42" s="8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</row>
    <row r="43" spans="1:35" ht="13.5" customHeight="1">
      <c r="A43" s="34">
        <v>7</v>
      </c>
      <c r="B43" s="102"/>
      <c r="C43" s="19">
        <v>1</v>
      </c>
      <c r="D43" s="5">
        <f>$D$1*62.5%</f>
        <v>95</v>
      </c>
      <c r="E43" s="5">
        <f>$D$1*62.5%</f>
        <v>95</v>
      </c>
      <c r="F43" s="5">
        <f>$D$1*62.5%</f>
        <v>95</v>
      </c>
      <c r="G43" s="5">
        <f>$D$1*62.5%</f>
        <v>95</v>
      </c>
      <c r="H43" s="5">
        <f>$D$1*62.5%</f>
        <v>95</v>
      </c>
      <c r="I43" s="5"/>
      <c r="J43" s="5"/>
      <c r="K43" s="6"/>
      <c r="L43" s="64"/>
      <c r="M43" s="35"/>
      <c r="N43" s="102"/>
      <c r="O43" s="20">
        <v>5</v>
      </c>
      <c r="P43" s="1">
        <f t="shared" si="21"/>
        <v>123.12</v>
      </c>
      <c r="Q43" s="1">
        <f t="shared" si="21"/>
        <v>123.12</v>
      </c>
      <c r="R43" s="1">
        <f t="shared" si="21"/>
        <v>123.12</v>
      </c>
      <c r="S43" s="1">
        <f t="shared" si="21"/>
        <v>123.12</v>
      </c>
      <c r="T43" s="1">
        <f t="shared" si="21"/>
        <v>123.12</v>
      </c>
      <c r="U43" s="1"/>
      <c r="V43" s="1"/>
      <c r="W43" s="8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</row>
    <row r="44" spans="1:35" ht="13.5" customHeight="1">
      <c r="A44" s="35"/>
      <c r="B44" s="102"/>
      <c r="C44" s="20">
        <v>2</v>
      </c>
      <c r="D44" s="1">
        <f>$D$1*72%</f>
        <v>109.44</v>
      </c>
      <c r="E44" s="1">
        <f>$D$1*72%</f>
        <v>109.44</v>
      </c>
      <c r="F44" s="1">
        <f>$D$1*72%</f>
        <v>109.44</v>
      </c>
      <c r="G44" s="1">
        <f>$D$1*72%</f>
        <v>109.44</v>
      </c>
      <c r="H44" s="1">
        <f>$D$1*72%</f>
        <v>109.44</v>
      </c>
      <c r="I44" s="1"/>
      <c r="J44" s="1"/>
      <c r="K44" s="8"/>
      <c r="L44" s="64"/>
      <c r="M44" s="35"/>
      <c r="N44" s="102"/>
      <c r="O44" s="20">
        <v>6</v>
      </c>
      <c r="P44" s="1">
        <f t="shared" si="21"/>
        <v>123.12</v>
      </c>
      <c r="Q44" s="1">
        <f t="shared" si="21"/>
        <v>123.12</v>
      </c>
      <c r="R44" s="1">
        <f t="shared" si="21"/>
        <v>123.12</v>
      </c>
      <c r="S44" s="1">
        <f t="shared" si="21"/>
        <v>123.12</v>
      </c>
      <c r="T44" s="1">
        <f t="shared" si="21"/>
        <v>123.12</v>
      </c>
      <c r="U44" s="1"/>
      <c r="V44" s="1"/>
      <c r="W44" s="8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</row>
    <row r="45" spans="1:35" ht="13.5" customHeight="1" thickBot="1">
      <c r="A45" s="35"/>
      <c r="B45" s="102"/>
      <c r="C45" s="20">
        <v>3</v>
      </c>
      <c r="D45" s="1">
        <f aca="true" t="shared" si="22" ref="D45:H48">$D$1*80%</f>
        <v>121.60000000000001</v>
      </c>
      <c r="E45" s="1">
        <f t="shared" si="22"/>
        <v>121.60000000000001</v>
      </c>
      <c r="F45" s="1">
        <f t="shared" si="22"/>
        <v>121.60000000000001</v>
      </c>
      <c r="G45" s="1">
        <f t="shared" si="22"/>
        <v>121.60000000000001</v>
      </c>
      <c r="H45" s="1">
        <f t="shared" si="22"/>
        <v>121.60000000000001</v>
      </c>
      <c r="I45" s="1"/>
      <c r="J45" s="1"/>
      <c r="K45" s="8"/>
      <c r="L45" s="64"/>
      <c r="M45" s="36"/>
      <c r="N45" s="102"/>
      <c r="O45" s="21">
        <v>7</v>
      </c>
      <c r="P45" s="9">
        <f>$D$1*83%</f>
        <v>126.16</v>
      </c>
      <c r="Q45" s="9"/>
      <c r="R45" s="9"/>
      <c r="S45" s="9"/>
      <c r="T45" s="9"/>
      <c r="U45" s="9"/>
      <c r="V45" s="9"/>
      <c r="W45" s="10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</row>
    <row r="46" spans="1:35" ht="13.5" customHeight="1">
      <c r="A46" s="35"/>
      <c r="B46" s="102"/>
      <c r="C46" s="20">
        <v>4</v>
      </c>
      <c r="D46" s="1">
        <f t="shared" si="22"/>
        <v>121.60000000000001</v>
      </c>
      <c r="E46" s="1">
        <f t="shared" si="22"/>
        <v>121.60000000000001</v>
      </c>
      <c r="F46" s="1">
        <f t="shared" si="22"/>
        <v>121.60000000000001</v>
      </c>
      <c r="G46" s="1">
        <f t="shared" si="22"/>
        <v>121.60000000000001</v>
      </c>
      <c r="H46" s="1">
        <f t="shared" si="22"/>
        <v>121.60000000000001</v>
      </c>
      <c r="I46" s="1"/>
      <c r="J46" s="1"/>
      <c r="K46" s="8"/>
      <c r="L46" s="64"/>
      <c r="M46" s="34">
        <v>15</v>
      </c>
      <c r="N46" s="102"/>
      <c r="O46" s="19">
        <v>1</v>
      </c>
      <c r="P46" s="13">
        <f>$D$1*62.5%</f>
        <v>95</v>
      </c>
      <c r="Q46" s="13">
        <f>$D$1*62.5%</f>
        <v>95</v>
      </c>
      <c r="R46" s="13">
        <f>$D$1*62.5%</f>
        <v>95</v>
      </c>
      <c r="S46" s="13">
        <f>$D$1*62.5%</f>
        <v>95</v>
      </c>
      <c r="T46" s="13">
        <f>$D$1*62.5%</f>
        <v>95</v>
      </c>
      <c r="U46" s="5"/>
      <c r="V46" s="5"/>
      <c r="W46" s="6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  <row r="47" spans="1:35" ht="13.5" customHeight="1">
      <c r="A47" s="35"/>
      <c r="B47" s="102"/>
      <c r="C47" s="20">
        <v>5</v>
      </c>
      <c r="D47" s="1">
        <f t="shared" si="22"/>
        <v>121.60000000000001</v>
      </c>
      <c r="E47" s="1">
        <f t="shared" si="22"/>
        <v>121.60000000000001</v>
      </c>
      <c r="F47" s="1">
        <f t="shared" si="22"/>
        <v>121.60000000000001</v>
      </c>
      <c r="G47" s="1">
        <f t="shared" si="22"/>
        <v>121.60000000000001</v>
      </c>
      <c r="H47" s="1">
        <f t="shared" si="22"/>
        <v>121.60000000000001</v>
      </c>
      <c r="I47" s="1"/>
      <c r="J47" s="1"/>
      <c r="K47" s="8"/>
      <c r="L47" s="64"/>
      <c r="M47" s="35"/>
      <c r="N47" s="102"/>
      <c r="O47" s="20">
        <v>2</v>
      </c>
      <c r="P47" s="14">
        <f>$D$1*72%</f>
        <v>109.44</v>
      </c>
      <c r="Q47" s="14">
        <f>$D$1*72%</f>
        <v>109.44</v>
      </c>
      <c r="R47" s="14">
        <f>$D$1*72%</f>
        <v>109.44</v>
      </c>
      <c r="S47" s="14">
        <f>$D$1*72%</f>
        <v>109.44</v>
      </c>
      <c r="T47" s="14">
        <f>$D$1*72%</f>
        <v>109.44</v>
      </c>
      <c r="U47" s="1"/>
      <c r="V47" s="1"/>
      <c r="W47" s="8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3.5" customHeight="1">
      <c r="A48" s="35"/>
      <c r="B48" s="102"/>
      <c r="C48" s="20">
        <v>6</v>
      </c>
      <c r="D48" s="1">
        <f t="shared" si="22"/>
        <v>121.60000000000001</v>
      </c>
      <c r="E48" s="1">
        <f t="shared" si="22"/>
        <v>121.60000000000001</v>
      </c>
      <c r="F48" s="1">
        <f t="shared" si="22"/>
        <v>121.60000000000001</v>
      </c>
      <c r="G48" s="1">
        <f t="shared" si="22"/>
        <v>121.60000000000001</v>
      </c>
      <c r="H48" s="1">
        <f t="shared" si="22"/>
        <v>121.60000000000001</v>
      </c>
      <c r="I48" s="1"/>
      <c r="J48" s="1"/>
      <c r="K48" s="8"/>
      <c r="L48" s="64"/>
      <c r="M48" s="35"/>
      <c r="N48" s="102"/>
      <c r="O48" s="20">
        <v>3</v>
      </c>
      <c r="P48" s="1">
        <f aca="true" t="shared" si="23" ref="P48:T50">$D$1*83%</f>
        <v>126.16</v>
      </c>
      <c r="Q48" s="1">
        <f t="shared" si="23"/>
        <v>126.16</v>
      </c>
      <c r="R48" s="1">
        <f t="shared" si="23"/>
        <v>126.16</v>
      </c>
      <c r="S48" s="1">
        <f t="shared" si="23"/>
        <v>126.16</v>
      </c>
      <c r="T48" s="1">
        <f t="shared" si="23"/>
        <v>126.16</v>
      </c>
      <c r="U48" s="1"/>
      <c r="V48" s="1"/>
      <c r="W48" s="8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35" ht="13.5" customHeight="1" thickBot="1">
      <c r="A49" s="36"/>
      <c r="B49" s="102"/>
      <c r="C49" s="28">
        <v>7</v>
      </c>
      <c r="D49" s="2">
        <f>$D$1*75%</f>
        <v>114</v>
      </c>
      <c r="E49" s="2"/>
      <c r="F49" s="2"/>
      <c r="G49" s="2"/>
      <c r="H49" s="2"/>
      <c r="I49" s="2"/>
      <c r="J49" s="2"/>
      <c r="K49" s="29"/>
      <c r="L49" s="64"/>
      <c r="M49" s="35"/>
      <c r="N49" s="102"/>
      <c r="O49" s="20">
        <v>4</v>
      </c>
      <c r="P49" s="1">
        <f t="shared" si="23"/>
        <v>126.16</v>
      </c>
      <c r="Q49" s="1">
        <f t="shared" si="23"/>
        <v>126.16</v>
      </c>
      <c r="R49" s="1">
        <f t="shared" si="23"/>
        <v>126.16</v>
      </c>
      <c r="S49" s="1">
        <f t="shared" si="23"/>
        <v>126.16</v>
      </c>
      <c r="T49" s="1">
        <f t="shared" si="23"/>
        <v>126.16</v>
      </c>
      <c r="U49" s="1"/>
      <c r="V49" s="1"/>
      <c r="W49" s="8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</row>
    <row r="50" spans="1:35" ht="13.5" customHeight="1">
      <c r="A50" s="34">
        <v>8</v>
      </c>
      <c r="B50" s="102"/>
      <c r="C50" s="16">
        <v>1</v>
      </c>
      <c r="D50" s="5">
        <f>$D$1*62.5%</f>
        <v>95</v>
      </c>
      <c r="E50" s="5">
        <f>$D$1*62.5%</f>
        <v>95</v>
      </c>
      <c r="F50" s="5">
        <f>$D$1*62.5%</f>
        <v>95</v>
      </c>
      <c r="G50" s="5">
        <f>$D$1*62.5%</f>
        <v>95</v>
      </c>
      <c r="H50" s="5">
        <f>$D$1*62.5%</f>
        <v>95</v>
      </c>
      <c r="I50" s="5"/>
      <c r="J50" s="5"/>
      <c r="K50" s="6"/>
      <c r="L50" s="64"/>
      <c r="M50" s="35"/>
      <c r="N50" s="102"/>
      <c r="O50" s="20">
        <v>5</v>
      </c>
      <c r="P50" s="1">
        <f t="shared" si="23"/>
        <v>126.16</v>
      </c>
      <c r="Q50" s="1">
        <f t="shared" si="23"/>
        <v>126.16</v>
      </c>
      <c r="R50" s="1">
        <f t="shared" si="23"/>
        <v>126.16</v>
      </c>
      <c r="S50" s="1">
        <f t="shared" si="23"/>
        <v>126.16</v>
      </c>
      <c r="T50" s="1">
        <f t="shared" si="23"/>
        <v>126.16</v>
      </c>
      <c r="U50" s="1"/>
      <c r="V50" s="1"/>
      <c r="W50" s="8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  <row r="51" spans="1:35" ht="13.5" customHeight="1" thickBot="1">
      <c r="A51" s="35"/>
      <c r="B51" s="102"/>
      <c r="C51" s="17">
        <v>2</v>
      </c>
      <c r="D51" s="1">
        <f>$D$1*72%</f>
        <v>109.44</v>
      </c>
      <c r="E51" s="1">
        <f>$D$1*72%</f>
        <v>109.44</v>
      </c>
      <c r="F51" s="1"/>
      <c r="G51" s="1"/>
      <c r="H51" s="1"/>
      <c r="I51" s="1"/>
      <c r="J51" s="1"/>
      <c r="K51" s="8"/>
      <c r="L51" s="64"/>
      <c r="M51" s="35"/>
      <c r="N51" s="102"/>
      <c r="O51" s="20">
        <v>6</v>
      </c>
      <c r="P51" s="1">
        <f>$D$1*84%</f>
        <v>127.67999999999999</v>
      </c>
      <c r="Q51" s="1"/>
      <c r="R51" s="1"/>
      <c r="S51" s="1"/>
      <c r="T51" s="1"/>
      <c r="U51" s="1"/>
      <c r="V51" s="1"/>
      <c r="W51" s="8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</row>
    <row r="52" spans="1:35" ht="13.5" customHeight="1">
      <c r="A52" s="32"/>
      <c r="B52" s="102"/>
      <c r="C52" s="17">
        <v>3</v>
      </c>
      <c r="D52" s="1">
        <f>$D$1*77%</f>
        <v>117.04</v>
      </c>
      <c r="E52" s="1">
        <f>$D$1*77%</f>
        <v>117.04</v>
      </c>
      <c r="F52" s="1"/>
      <c r="G52" s="1"/>
      <c r="H52" s="1"/>
      <c r="I52" s="1"/>
      <c r="J52" s="1"/>
      <c r="K52" s="8"/>
      <c r="L52" s="64"/>
      <c r="M52" s="53">
        <v>16</v>
      </c>
      <c r="N52" s="110"/>
      <c r="O52" s="16">
        <v>1</v>
      </c>
      <c r="P52" s="13">
        <f>$D$1*62.5%</f>
        <v>95</v>
      </c>
      <c r="Q52" s="13">
        <f>$D$1*62.5%</f>
        <v>95</v>
      </c>
      <c r="R52" s="13">
        <f>$D$1*62.5%</f>
        <v>95</v>
      </c>
      <c r="S52" s="13">
        <f>$D$1*62.5%</f>
        <v>95</v>
      </c>
      <c r="T52" s="13">
        <f>$D$1*62.5%</f>
        <v>95</v>
      </c>
      <c r="U52" s="5"/>
      <c r="V52" s="5"/>
      <c r="W52" s="6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</row>
    <row r="53" spans="1:35" ht="13.5" customHeight="1">
      <c r="A53" s="32"/>
      <c r="B53" s="102"/>
      <c r="C53" s="17">
        <v>4</v>
      </c>
      <c r="D53" s="1">
        <f>$D$1*82%</f>
        <v>124.63999999999999</v>
      </c>
      <c r="E53" s="1">
        <f>$D$1*82%</f>
        <v>124.63999999999999</v>
      </c>
      <c r="F53" s="1"/>
      <c r="G53" s="1"/>
      <c r="H53" s="1"/>
      <c r="I53" s="1"/>
      <c r="J53" s="1"/>
      <c r="K53" s="8"/>
      <c r="L53" s="64"/>
      <c r="M53" s="54"/>
      <c r="N53" s="110"/>
      <c r="O53" s="17">
        <v>2</v>
      </c>
      <c r="P53" s="14">
        <f>$D$1*72%</f>
        <v>109.44</v>
      </c>
      <c r="Q53" s="14">
        <f>$D$1*72%</f>
        <v>109.44</v>
      </c>
      <c r="R53" s="1"/>
      <c r="S53" s="1"/>
      <c r="T53" s="1"/>
      <c r="U53" s="1"/>
      <c r="V53" s="1"/>
      <c r="W53" s="8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</row>
    <row r="54" spans="1:35" ht="13.5" customHeight="1">
      <c r="A54" s="32"/>
      <c r="B54" s="102"/>
      <c r="C54" s="17">
        <v>5</v>
      </c>
      <c r="D54" s="1">
        <f aca="true" t="shared" si="24" ref="D54:E56">$D$1*86%</f>
        <v>130.72</v>
      </c>
      <c r="E54" s="1">
        <f t="shared" si="24"/>
        <v>130.72</v>
      </c>
      <c r="F54" s="1"/>
      <c r="G54" s="1"/>
      <c r="H54" s="1"/>
      <c r="I54" s="1"/>
      <c r="J54" s="1"/>
      <c r="K54" s="8"/>
      <c r="L54" s="64"/>
      <c r="M54" s="54"/>
      <c r="N54" s="110"/>
      <c r="O54" s="17">
        <v>3</v>
      </c>
      <c r="P54" s="1">
        <f>$D$1*81%</f>
        <v>123.12</v>
      </c>
      <c r="Q54" s="1">
        <f>$D$1*81%</f>
        <v>123.12</v>
      </c>
      <c r="R54" s="1"/>
      <c r="S54" s="1"/>
      <c r="T54" s="1"/>
      <c r="U54" s="1"/>
      <c r="V54" s="1"/>
      <c r="W54" s="8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</row>
    <row r="55" spans="1:35" ht="13.5" customHeight="1">
      <c r="A55" s="32"/>
      <c r="B55" s="102"/>
      <c r="C55" s="17">
        <v>6</v>
      </c>
      <c r="D55" s="1">
        <f t="shared" si="24"/>
        <v>130.72</v>
      </c>
      <c r="E55" s="1">
        <f t="shared" si="24"/>
        <v>130.72</v>
      </c>
      <c r="F55" s="1"/>
      <c r="G55" s="1"/>
      <c r="H55" s="1"/>
      <c r="I55" s="1"/>
      <c r="J55" s="1"/>
      <c r="K55" s="8"/>
      <c r="L55" s="64"/>
      <c r="M55" s="54"/>
      <c r="N55" s="110"/>
      <c r="O55" s="17">
        <v>4</v>
      </c>
      <c r="P55" s="1">
        <f aca="true" t="shared" si="25" ref="P55:Q57">$D$1*89%</f>
        <v>135.28</v>
      </c>
      <c r="Q55" s="1">
        <f t="shared" si="25"/>
        <v>135.28</v>
      </c>
      <c r="R55" s="1"/>
      <c r="S55" s="1"/>
      <c r="T55" s="1"/>
      <c r="U55" s="1"/>
      <c r="V55" s="1"/>
      <c r="W55" s="8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</row>
    <row r="56" spans="1:35" ht="13.5" customHeight="1">
      <c r="A56" s="32"/>
      <c r="B56" s="102"/>
      <c r="C56" s="17">
        <v>7</v>
      </c>
      <c r="D56" s="1">
        <f t="shared" si="24"/>
        <v>130.72</v>
      </c>
      <c r="E56" s="1">
        <f t="shared" si="24"/>
        <v>130.72</v>
      </c>
      <c r="F56" s="1"/>
      <c r="G56" s="1"/>
      <c r="H56" s="1"/>
      <c r="I56" s="1"/>
      <c r="J56" s="1"/>
      <c r="K56" s="8"/>
      <c r="L56" s="64"/>
      <c r="M56" s="54"/>
      <c r="N56" s="110"/>
      <c r="O56" s="17">
        <v>5</v>
      </c>
      <c r="P56" s="1">
        <f t="shared" si="25"/>
        <v>135.28</v>
      </c>
      <c r="Q56" s="1">
        <f t="shared" si="25"/>
        <v>135.28</v>
      </c>
      <c r="R56" s="1"/>
      <c r="S56" s="1"/>
      <c r="T56" s="1"/>
      <c r="U56" s="1"/>
      <c r="V56" s="1"/>
      <c r="W56" s="8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</row>
    <row r="57" spans="1:35" ht="13.5" customHeight="1" thickBot="1">
      <c r="A57" s="33"/>
      <c r="B57" s="103"/>
      <c r="C57" s="18">
        <v>8</v>
      </c>
      <c r="D57" s="9">
        <f>$D$1*76%</f>
        <v>115.52</v>
      </c>
      <c r="E57" s="9"/>
      <c r="F57" s="9"/>
      <c r="G57" s="9"/>
      <c r="H57" s="9"/>
      <c r="I57" s="9"/>
      <c r="J57" s="9"/>
      <c r="K57" s="10"/>
      <c r="L57" s="64"/>
      <c r="M57" s="54"/>
      <c r="N57" s="110"/>
      <c r="O57" s="17">
        <v>6</v>
      </c>
      <c r="P57" s="1">
        <f t="shared" si="25"/>
        <v>135.28</v>
      </c>
      <c r="Q57" s="1">
        <f t="shared" si="25"/>
        <v>135.28</v>
      </c>
      <c r="R57" s="1"/>
      <c r="S57" s="1"/>
      <c r="T57" s="1"/>
      <c r="U57" s="1"/>
      <c r="V57" s="1"/>
      <c r="W57" s="8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</row>
    <row r="58" spans="1:35" ht="13.5" thickBot="1">
      <c r="A58" s="79"/>
      <c r="B58" s="65"/>
      <c r="C58" s="80"/>
      <c r="D58" s="65"/>
      <c r="E58" s="65"/>
      <c r="F58" s="65"/>
      <c r="G58" s="65"/>
      <c r="H58" s="65"/>
      <c r="I58" s="65"/>
      <c r="J58" s="65"/>
      <c r="K58" s="65"/>
      <c r="L58" s="64"/>
      <c r="M58" s="70"/>
      <c r="N58" s="111"/>
      <c r="O58" s="18">
        <v>7</v>
      </c>
      <c r="P58" s="9">
        <f>$D$1*85%</f>
        <v>129.2</v>
      </c>
      <c r="Q58" s="9"/>
      <c r="R58" s="9"/>
      <c r="S58" s="9"/>
      <c r="T58" s="9"/>
      <c r="U58" s="9"/>
      <c r="V58" s="9"/>
      <c r="W58" s="10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</row>
    <row r="59" spans="1:12" ht="11.25" customHeight="1" thickBot="1">
      <c r="A59" s="31"/>
      <c r="B59" s="11"/>
      <c r="C59" s="30"/>
      <c r="D59" s="98" t="s">
        <v>5</v>
      </c>
      <c r="E59" s="99"/>
      <c r="F59" s="99"/>
      <c r="G59" s="99"/>
      <c r="H59" s="99"/>
      <c r="I59" s="99"/>
      <c r="J59" s="99"/>
      <c r="K59" s="100"/>
      <c r="L59" s="59"/>
    </row>
    <row r="60" spans="1:12" ht="13.5" thickBot="1">
      <c r="A60" s="33"/>
      <c r="B60" s="26"/>
      <c r="C60" s="27"/>
      <c r="D60" s="39">
        <v>1</v>
      </c>
      <c r="E60" s="40">
        <v>2</v>
      </c>
      <c r="F60" s="40">
        <v>3</v>
      </c>
      <c r="G60" s="40">
        <v>4</v>
      </c>
      <c r="H60" s="40">
        <v>5</v>
      </c>
      <c r="I60" s="40">
        <v>6</v>
      </c>
      <c r="J60" s="40">
        <v>7</v>
      </c>
      <c r="K60" s="41">
        <v>8</v>
      </c>
      <c r="L60" s="60"/>
    </row>
    <row r="61" spans="1:12" ht="12.75" customHeight="1">
      <c r="A61" s="34">
        <v>17</v>
      </c>
      <c r="B61" s="101" t="s">
        <v>1</v>
      </c>
      <c r="C61" s="42">
        <v>1</v>
      </c>
      <c r="D61" s="4">
        <f aca="true" t="shared" si="26" ref="D61:K61">$D$1*65%</f>
        <v>98.8</v>
      </c>
      <c r="E61" s="5">
        <f t="shared" si="26"/>
        <v>98.8</v>
      </c>
      <c r="F61" s="5">
        <f t="shared" si="26"/>
        <v>98.8</v>
      </c>
      <c r="G61" s="5">
        <f t="shared" si="26"/>
        <v>98.8</v>
      </c>
      <c r="H61" s="5">
        <f t="shared" si="26"/>
        <v>98.8</v>
      </c>
      <c r="I61" s="5">
        <f t="shared" si="26"/>
        <v>98.8</v>
      </c>
      <c r="J61" s="5">
        <f t="shared" si="26"/>
        <v>98.8</v>
      </c>
      <c r="K61" s="6">
        <f t="shared" si="26"/>
        <v>98.8</v>
      </c>
      <c r="L61" s="15"/>
    </row>
    <row r="62" spans="1:12" ht="12.75">
      <c r="A62" s="35"/>
      <c r="B62" s="102"/>
      <c r="C62" s="43">
        <v>2</v>
      </c>
      <c r="D62" s="7">
        <f aca="true" t="shared" si="27" ref="D62:K64">$D$1*74%</f>
        <v>112.48</v>
      </c>
      <c r="E62" s="1">
        <f t="shared" si="27"/>
        <v>112.48</v>
      </c>
      <c r="F62" s="1">
        <f t="shared" si="27"/>
        <v>112.48</v>
      </c>
      <c r="G62" s="1">
        <f t="shared" si="27"/>
        <v>112.48</v>
      </c>
      <c r="H62" s="1">
        <f t="shared" si="27"/>
        <v>112.48</v>
      </c>
      <c r="I62" s="1">
        <f t="shared" si="27"/>
        <v>112.48</v>
      </c>
      <c r="J62" s="1">
        <f t="shared" si="27"/>
        <v>112.48</v>
      </c>
      <c r="K62" s="8">
        <f t="shared" si="27"/>
        <v>112.48</v>
      </c>
      <c r="L62" s="15"/>
    </row>
    <row r="63" spans="1:12" ht="12.75">
      <c r="A63" s="35"/>
      <c r="B63" s="102"/>
      <c r="C63" s="43">
        <v>3</v>
      </c>
      <c r="D63" s="7">
        <f t="shared" si="27"/>
        <v>112.48</v>
      </c>
      <c r="E63" s="1">
        <f t="shared" si="27"/>
        <v>112.48</v>
      </c>
      <c r="F63" s="1">
        <f t="shared" si="27"/>
        <v>112.48</v>
      </c>
      <c r="G63" s="1">
        <f t="shared" si="27"/>
        <v>112.48</v>
      </c>
      <c r="H63" s="1">
        <f t="shared" si="27"/>
        <v>112.48</v>
      </c>
      <c r="I63" s="1">
        <f t="shared" si="27"/>
        <v>112.48</v>
      </c>
      <c r="J63" s="1">
        <f t="shared" si="27"/>
        <v>112.48</v>
      </c>
      <c r="K63" s="8">
        <f t="shared" si="27"/>
        <v>112.48</v>
      </c>
      <c r="L63" s="15"/>
    </row>
    <row r="64" spans="1:12" ht="12.75">
      <c r="A64" s="38"/>
      <c r="B64" s="102"/>
      <c r="C64" s="44">
        <v>4</v>
      </c>
      <c r="D64" s="7">
        <f t="shared" si="27"/>
        <v>112.48</v>
      </c>
      <c r="E64" s="1">
        <f t="shared" si="27"/>
        <v>112.48</v>
      </c>
      <c r="F64" s="1">
        <f t="shared" si="27"/>
        <v>112.48</v>
      </c>
      <c r="G64" s="1">
        <f t="shared" si="27"/>
        <v>112.48</v>
      </c>
      <c r="H64" s="1">
        <f t="shared" si="27"/>
        <v>112.48</v>
      </c>
      <c r="I64" s="1">
        <f t="shared" si="27"/>
        <v>112.48</v>
      </c>
      <c r="J64" s="1">
        <f t="shared" si="27"/>
        <v>112.48</v>
      </c>
      <c r="K64" s="8">
        <f t="shared" si="27"/>
        <v>112.48</v>
      </c>
      <c r="L64" s="15"/>
    </row>
    <row r="65" spans="1:12" ht="13.5" thickBot="1">
      <c r="A65" s="38"/>
      <c r="B65" s="102"/>
      <c r="C65" s="44">
        <v>5</v>
      </c>
      <c r="D65" s="47">
        <f>$D$1*86%</f>
        <v>130.72</v>
      </c>
      <c r="E65" s="2"/>
      <c r="F65" s="2"/>
      <c r="G65" s="2"/>
      <c r="H65" s="2"/>
      <c r="I65" s="2"/>
      <c r="J65" s="2"/>
      <c r="K65" s="29"/>
      <c r="L65" s="15"/>
    </row>
    <row r="66" spans="1:12" ht="12.75">
      <c r="A66" s="34">
        <v>18</v>
      </c>
      <c r="B66" s="102"/>
      <c r="C66" s="45">
        <v>1</v>
      </c>
      <c r="D66" s="4">
        <f>$D$1*62.5%</f>
        <v>95</v>
      </c>
      <c r="E66" s="5">
        <f>$D$1*62.5%</f>
        <v>95</v>
      </c>
      <c r="F66" s="5">
        <f>$D$1*62.5%</f>
        <v>95</v>
      </c>
      <c r="G66" s="5">
        <f>$D$1*62.5%</f>
        <v>95</v>
      </c>
      <c r="H66" s="5">
        <f>$D$1*62.5%</f>
        <v>95</v>
      </c>
      <c r="I66" s="5"/>
      <c r="J66" s="5"/>
      <c r="K66" s="6"/>
      <c r="L66" s="15"/>
    </row>
    <row r="67" spans="1:12" ht="12.75">
      <c r="A67" s="35"/>
      <c r="B67" s="102"/>
      <c r="C67" s="46">
        <v>2</v>
      </c>
      <c r="D67" s="7">
        <f>$D$1*72%</f>
        <v>109.44</v>
      </c>
      <c r="E67" s="1">
        <f>$D$1*72%</f>
        <v>109.44</v>
      </c>
      <c r="F67" s="1">
        <f>$D$1*72%</f>
        <v>109.44</v>
      </c>
      <c r="G67" s="1">
        <f>$D$1*72%</f>
        <v>109.44</v>
      </c>
      <c r="H67" s="1">
        <f>$D$1*72%</f>
        <v>109.44</v>
      </c>
      <c r="I67" s="1"/>
      <c r="J67" s="1"/>
      <c r="K67" s="8"/>
      <c r="L67" s="15"/>
    </row>
    <row r="68" spans="1:12" ht="12.75">
      <c r="A68" s="35"/>
      <c r="B68" s="102"/>
      <c r="C68" s="46">
        <v>3</v>
      </c>
      <c r="D68" s="7">
        <f aca="true" t="shared" si="28" ref="D68:H70">$D$1*83%</f>
        <v>126.16</v>
      </c>
      <c r="E68" s="1">
        <f t="shared" si="28"/>
        <v>126.16</v>
      </c>
      <c r="F68" s="1">
        <f t="shared" si="28"/>
        <v>126.16</v>
      </c>
      <c r="G68" s="1">
        <f t="shared" si="28"/>
        <v>126.16</v>
      </c>
      <c r="H68" s="1">
        <f t="shared" si="28"/>
        <v>126.16</v>
      </c>
      <c r="I68" s="1"/>
      <c r="J68" s="1"/>
      <c r="K68" s="8"/>
      <c r="L68" s="15"/>
    </row>
    <row r="69" spans="1:12" ht="12.75">
      <c r="A69" s="35"/>
      <c r="B69" s="102"/>
      <c r="C69" s="46">
        <v>4</v>
      </c>
      <c r="D69" s="7">
        <f t="shared" si="28"/>
        <v>126.16</v>
      </c>
      <c r="E69" s="1">
        <f t="shared" si="28"/>
        <v>126.16</v>
      </c>
      <c r="F69" s="1">
        <f t="shared" si="28"/>
        <v>126.16</v>
      </c>
      <c r="G69" s="1">
        <f t="shared" si="28"/>
        <v>126.16</v>
      </c>
      <c r="H69" s="1">
        <f t="shared" si="28"/>
        <v>126.16</v>
      </c>
      <c r="I69" s="1"/>
      <c r="J69" s="1"/>
      <c r="K69" s="8"/>
      <c r="L69" s="15"/>
    </row>
    <row r="70" spans="1:12" ht="12.75">
      <c r="A70" s="35"/>
      <c r="B70" s="102"/>
      <c r="C70" s="46">
        <v>5</v>
      </c>
      <c r="D70" s="7">
        <f t="shared" si="28"/>
        <v>126.16</v>
      </c>
      <c r="E70" s="1">
        <f t="shared" si="28"/>
        <v>126.16</v>
      </c>
      <c r="F70" s="1">
        <f t="shared" si="28"/>
        <v>126.16</v>
      </c>
      <c r="G70" s="1">
        <f t="shared" si="28"/>
        <v>126.16</v>
      </c>
      <c r="H70" s="1">
        <f t="shared" si="28"/>
        <v>126.16</v>
      </c>
      <c r="I70" s="1"/>
      <c r="J70" s="1"/>
      <c r="K70" s="8"/>
      <c r="L70" s="15"/>
    </row>
    <row r="71" spans="1:12" ht="13.5" thickBot="1">
      <c r="A71" s="35"/>
      <c r="B71" s="102"/>
      <c r="C71" s="49">
        <v>6</v>
      </c>
      <c r="D71" s="47">
        <f>$D$1*87.5%</f>
        <v>133</v>
      </c>
      <c r="E71" s="2"/>
      <c r="F71" s="2"/>
      <c r="G71" s="2"/>
      <c r="H71" s="2"/>
      <c r="I71" s="2"/>
      <c r="J71" s="2"/>
      <c r="K71" s="29"/>
      <c r="L71" s="15"/>
    </row>
    <row r="72" spans="1:12" ht="12.75">
      <c r="A72" s="34">
        <v>19</v>
      </c>
      <c r="B72" s="102"/>
      <c r="C72" s="42">
        <v>1</v>
      </c>
      <c r="D72" s="4">
        <f>$D$1*62.5%</f>
        <v>95</v>
      </c>
      <c r="E72" s="5">
        <f>$D$1*62.5%</f>
        <v>95</v>
      </c>
      <c r="F72" s="5">
        <f>$D$1*62.5%</f>
        <v>95</v>
      </c>
      <c r="G72" s="5">
        <f>$D$1*62.5%</f>
        <v>95</v>
      </c>
      <c r="H72" s="5">
        <f>$D$1*62.5%</f>
        <v>95</v>
      </c>
      <c r="I72" s="5"/>
      <c r="J72" s="5"/>
      <c r="K72" s="6"/>
      <c r="L72" s="15"/>
    </row>
    <row r="73" spans="1:12" ht="12.75">
      <c r="A73" s="35"/>
      <c r="B73" s="102"/>
      <c r="C73" s="43">
        <v>2</v>
      </c>
      <c r="D73" s="7">
        <f>$D$1*73%</f>
        <v>110.96</v>
      </c>
      <c r="E73" s="1">
        <f>$D$1*73%</f>
        <v>110.96</v>
      </c>
      <c r="F73" s="1">
        <f>$D$1*73%</f>
        <v>110.96</v>
      </c>
      <c r="G73" s="1">
        <f>$D$1*73%</f>
        <v>110.96</v>
      </c>
      <c r="H73" s="1">
        <f>$D$1*73%</f>
        <v>110.96</v>
      </c>
      <c r="I73" s="1"/>
      <c r="J73" s="1"/>
      <c r="K73" s="8"/>
      <c r="L73" s="15"/>
    </row>
    <row r="74" spans="1:12" ht="12.75">
      <c r="A74" s="35"/>
      <c r="B74" s="102"/>
      <c r="C74" s="43">
        <v>3</v>
      </c>
      <c r="D74" s="7">
        <f aca="true" t="shared" si="29" ref="D74:H76">$D$1*84%</f>
        <v>127.67999999999999</v>
      </c>
      <c r="E74" s="1">
        <f t="shared" si="29"/>
        <v>127.67999999999999</v>
      </c>
      <c r="F74" s="1">
        <f t="shared" si="29"/>
        <v>127.67999999999999</v>
      </c>
      <c r="G74" s="1">
        <f t="shared" si="29"/>
        <v>127.67999999999999</v>
      </c>
      <c r="H74" s="1">
        <f t="shared" si="29"/>
        <v>127.67999999999999</v>
      </c>
      <c r="I74" s="1"/>
      <c r="J74" s="1"/>
      <c r="K74" s="8"/>
      <c r="L74" s="15"/>
    </row>
    <row r="75" spans="1:12" ht="12.75">
      <c r="A75" s="35"/>
      <c r="B75" s="102"/>
      <c r="C75" s="43">
        <v>4</v>
      </c>
      <c r="D75" s="7">
        <f t="shared" si="29"/>
        <v>127.67999999999999</v>
      </c>
      <c r="E75" s="1">
        <f t="shared" si="29"/>
        <v>127.67999999999999</v>
      </c>
      <c r="F75" s="1">
        <f t="shared" si="29"/>
        <v>127.67999999999999</v>
      </c>
      <c r="G75" s="1">
        <f t="shared" si="29"/>
        <v>127.67999999999999</v>
      </c>
      <c r="H75" s="1">
        <f t="shared" si="29"/>
        <v>127.67999999999999</v>
      </c>
      <c r="I75" s="1"/>
      <c r="J75" s="1"/>
      <c r="K75" s="8"/>
      <c r="L75" s="15"/>
    </row>
    <row r="76" spans="1:12" ht="12.75">
      <c r="A76" s="35"/>
      <c r="B76" s="102"/>
      <c r="C76" s="43">
        <v>5</v>
      </c>
      <c r="D76" s="7">
        <f t="shared" si="29"/>
        <v>127.67999999999999</v>
      </c>
      <c r="E76" s="1">
        <f t="shared" si="29"/>
        <v>127.67999999999999</v>
      </c>
      <c r="F76" s="1">
        <f t="shared" si="29"/>
        <v>127.67999999999999</v>
      </c>
      <c r="G76" s="1">
        <f t="shared" si="29"/>
        <v>127.67999999999999</v>
      </c>
      <c r="H76" s="1">
        <f t="shared" si="29"/>
        <v>127.67999999999999</v>
      </c>
      <c r="I76" s="1"/>
      <c r="J76" s="1"/>
      <c r="K76" s="8"/>
      <c r="L76" s="15"/>
    </row>
    <row r="77" spans="1:12" ht="13.5" thickBot="1">
      <c r="A77" s="36"/>
      <c r="B77" s="102"/>
      <c r="C77" s="74">
        <v>6</v>
      </c>
      <c r="D77" s="69">
        <f>$D$1*89%</f>
        <v>135.28</v>
      </c>
      <c r="E77" s="9"/>
      <c r="F77" s="9"/>
      <c r="G77" s="9"/>
      <c r="H77" s="9"/>
      <c r="I77" s="9"/>
      <c r="J77" s="9"/>
      <c r="K77" s="10"/>
      <c r="L77" s="15"/>
    </row>
    <row r="78" spans="1:12" ht="12.75">
      <c r="A78" s="34">
        <v>20</v>
      </c>
      <c r="B78" s="102"/>
      <c r="C78" s="50">
        <v>1</v>
      </c>
      <c r="D78" s="73">
        <f>$D$1*65%</f>
        <v>98.8</v>
      </c>
      <c r="E78" s="73">
        <f>$D$1*65%</f>
        <v>98.8</v>
      </c>
      <c r="F78" s="73">
        <f>$D$1*65%</f>
        <v>98.8</v>
      </c>
      <c r="G78" s="73">
        <f>$D$1*65%</f>
        <v>98.8</v>
      </c>
      <c r="H78" s="73">
        <f>$D$1*65%</f>
        <v>98.8</v>
      </c>
      <c r="I78" s="3"/>
      <c r="J78" s="3"/>
      <c r="K78" s="48"/>
      <c r="L78" s="15"/>
    </row>
    <row r="79" spans="1:12" ht="12.75">
      <c r="A79" s="35"/>
      <c r="B79" s="102"/>
      <c r="C79" s="51">
        <v>2</v>
      </c>
      <c r="D79" s="14">
        <f>$D$1*74%</f>
        <v>112.48</v>
      </c>
      <c r="E79" s="14">
        <f>$D$1*74%</f>
        <v>112.48</v>
      </c>
      <c r="F79" s="14">
        <f>$D$1*74%</f>
        <v>112.48</v>
      </c>
      <c r="G79" s="1"/>
      <c r="H79" s="1"/>
      <c r="I79" s="1"/>
      <c r="J79" s="1"/>
      <c r="K79" s="8"/>
      <c r="L79" s="15"/>
    </row>
    <row r="80" spans="1:12" ht="12.75">
      <c r="A80" s="35"/>
      <c r="B80" s="102"/>
      <c r="C80" s="51">
        <v>3</v>
      </c>
      <c r="D80" s="14">
        <f>$D$1*84%</f>
        <v>127.67999999999999</v>
      </c>
      <c r="E80" s="1">
        <f>$D$1*84%</f>
        <v>127.67999999999999</v>
      </c>
      <c r="F80" s="1">
        <f>$D$1*84%</f>
        <v>127.67999999999999</v>
      </c>
      <c r="G80" s="1"/>
      <c r="H80" s="1"/>
      <c r="I80" s="1"/>
      <c r="J80" s="1"/>
      <c r="K80" s="8"/>
      <c r="L80" s="15"/>
    </row>
    <row r="81" spans="1:12" ht="12.75">
      <c r="A81" s="35"/>
      <c r="B81" s="102"/>
      <c r="C81" s="51">
        <v>4</v>
      </c>
      <c r="D81" s="14">
        <f aca="true" t="shared" si="30" ref="D81:F82">$D$1*87.5%</f>
        <v>133</v>
      </c>
      <c r="E81" s="1">
        <f t="shared" si="30"/>
        <v>133</v>
      </c>
      <c r="F81" s="1">
        <f t="shared" si="30"/>
        <v>133</v>
      </c>
      <c r="G81" s="1"/>
      <c r="H81" s="1"/>
      <c r="I81" s="1"/>
      <c r="J81" s="1"/>
      <c r="K81" s="8"/>
      <c r="L81" s="15"/>
    </row>
    <row r="82" spans="1:12" ht="12.75">
      <c r="A82" s="35"/>
      <c r="B82" s="102"/>
      <c r="C82" s="51">
        <v>5</v>
      </c>
      <c r="D82" s="14">
        <f t="shared" si="30"/>
        <v>133</v>
      </c>
      <c r="E82" s="1">
        <f t="shared" si="30"/>
        <v>133</v>
      </c>
      <c r="F82" s="1">
        <f t="shared" si="30"/>
        <v>133</v>
      </c>
      <c r="G82" s="1"/>
      <c r="H82" s="1"/>
      <c r="I82" s="1"/>
      <c r="J82" s="1"/>
      <c r="K82" s="8"/>
      <c r="L82" s="15"/>
    </row>
    <row r="83" spans="1:12" ht="13.5" thickBot="1">
      <c r="A83" s="35"/>
      <c r="B83" s="102"/>
      <c r="C83" s="75">
        <v>6</v>
      </c>
      <c r="D83" s="76">
        <f>$D$1*90%</f>
        <v>136.8</v>
      </c>
      <c r="E83" s="2"/>
      <c r="F83" s="2"/>
      <c r="G83" s="2"/>
      <c r="H83" s="2"/>
      <c r="I83" s="2"/>
      <c r="J83" s="2"/>
      <c r="K83" s="29"/>
      <c r="L83" s="15"/>
    </row>
    <row r="84" spans="1:12" ht="12.75">
      <c r="A84" s="34">
        <v>21</v>
      </c>
      <c r="B84" s="102"/>
      <c r="C84" s="50">
        <v>1</v>
      </c>
      <c r="D84" s="13">
        <f>$D$1*65%</f>
        <v>98.8</v>
      </c>
      <c r="E84" s="5">
        <f>$D$1*65%</f>
        <v>98.8</v>
      </c>
      <c r="F84" s="5">
        <f>$D$1*65%</f>
        <v>98.8</v>
      </c>
      <c r="G84" s="5">
        <f>$D$1*65%</f>
        <v>98.8</v>
      </c>
      <c r="H84" s="5">
        <f>$D$1*65%</f>
        <v>98.8</v>
      </c>
      <c r="I84" s="5"/>
      <c r="J84" s="5"/>
      <c r="K84" s="6"/>
      <c r="L84" s="15"/>
    </row>
    <row r="85" spans="1:12" ht="12.75">
      <c r="A85" s="35"/>
      <c r="B85" s="102"/>
      <c r="C85" s="51">
        <v>2</v>
      </c>
      <c r="D85" s="14">
        <f>$D$1*74%</f>
        <v>112.48</v>
      </c>
      <c r="E85" s="14">
        <f>$D$1*74%</f>
        <v>112.48</v>
      </c>
      <c r="F85" s="14">
        <f>$D$1*74%</f>
        <v>112.48</v>
      </c>
      <c r="G85" s="14">
        <f>$D$1*74%</f>
        <v>112.48</v>
      </c>
      <c r="H85" s="14">
        <f>$D$1*74%</f>
        <v>112.48</v>
      </c>
      <c r="I85" s="1"/>
      <c r="J85" s="1"/>
      <c r="K85" s="8"/>
      <c r="L85" s="15"/>
    </row>
    <row r="86" spans="1:12" ht="12.75">
      <c r="A86" s="35"/>
      <c r="B86" s="102"/>
      <c r="C86" s="51">
        <v>3</v>
      </c>
      <c r="D86" s="14">
        <f aca="true" t="shared" si="31" ref="D86:H88">$D$1*84%</f>
        <v>127.67999999999999</v>
      </c>
      <c r="E86" s="14">
        <f t="shared" si="31"/>
        <v>127.67999999999999</v>
      </c>
      <c r="F86" s="14">
        <f t="shared" si="31"/>
        <v>127.67999999999999</v>
      </c>
      <c r="G86" s="14">
        <f t="shared" si="31"/>
        <v>127.67999999999999</v>
      </c>
      <c r="H86" s="14">
        <f t="shared" si="31"/>
        <v>127.67999999999999</v>
      </c>
      <c r="I86" s="1"/>
      <c r="J86" s="1"/>
      <c r="K86" s="8"/>
      <c r="L86" s="15"/>
    </row>
    <row r="87" spans="1:12" ht="12.75">
      <c r="A87" s="35"/>
      <c r="B87" s="102"/>
      <c r="C87" s="51">
        <v>4</v>
      </c>
      <c r="D87" s="14">
        <f t="shared" si="31"/>
        <v>127.67999999999999</v>
      </c>
      <c r="E87" s="14">
        <f t="shared" si="31"/>
        <v>127.67999999999999</v>
      </c>
      <c r="F87" s="14">
        <f t="shared" si="31"/>
        <v>127.67999999999999</v>
      </c>
      <c r="G87" s="14">
        <f t="shared" si="31"/>
        <v>127.67999999999999</v>
      </c>
      <c r="H87" s="14">
        <f t="shared" si="31"/>
        <v>127.67999999999999</v>
      </c>
      <c r="I87" s="1"/>
      <c r="J87" s="1"/>
      <c r="K87" s="8"/>
      <c r="L87" s="15"/>
    </row>
    <row r="88" spans="1:12" ht="12.75">
      <c r="A88" s="35"/>
      <c r="B88" s="102"/>
      <c r="C88" s="51">
        <v>5</v>
      </c>
      <c r="D88" s="14">
        <f t="shared" si="31"/>
        <v>127.67999999999999</v>
      </c>
      <c r="E88" s="14">
        <f t="shared" si="31"/>
        <v>127.67999999999999</v>
      </c>
      <c r="F88" s="14">
        <f t="shared" si="31"/>
        <v>127.67999999999999</v>
      </c>
      <c r="G88" s="14">
        <f t="shared" si="31"/>
        <v>127.67999999999999</v>
      </c>
      <c r="H88" s="14">
        <f t="shared" si="31"/>
        <v>127.67999999999999</v>
      </c>
      <c r="I88" s="1"/>
      <c r="J88" s="1"/>
      <c r="K88" s="8"/>
      <c r="L88" s="15"/>
    </row>
    <row r="89" spans="1:12" ht="13.5" thickBot="1">
      <c r="A89" s="38"/>
      <c r="B89" s="102"/>
      <c r="C89" s="75">
        <v>6</v>
      </c>
      <c r="D89" s="76">
        <f>$D$1*91%</f>
        <v>138.32</v>
      </c>
      <c r="E89" s="2"/>
      <c r="F89" s="2"/>
      <c r="G89" s="2"/>
      <c r="H89" s="2"/>
      <c r="I89" s="2"/>
      <c r="J89" s="2"/>
      <c r="K89" s="29"/>
      <c r="L89" s="15"/>
    </row>
    <row r="90" spans="1:12" ht="12.75">
      <c r="A90" s="77">
        <v>22</v>
      </c>
      <c r="B90" s="102"/>
      <c r="C90" s="42">
        <v>1</v>
      </c>
      <c r="D90" s="4">
        <f>$D$1*65%</f>
        <v>98.8</v>
      </c>
      <c r="E90" s="5">
        <f>$D$1*65%</f>
        <v>98.8</v>
      </c>
      <c r="F90" s="5">
        <f>$D$1*65%</f>
        <v>98.8</v>
      </c>
      <c r="G90" s="5">
        <f>$D$1*65%</f>
        <v>98.8</v>
      </c>
      <c r="H90" s="5">
        <f>$D$1*65%</f>
        <v>98.8</v>
      </c>
      <c r="I90" s="5"/>
      <c r="J90" s="5"/>
      <c r="K90" s="6"/>
      <c r="L90" s="15"/>
    </row>
    <row r="91" spans="1:12" ht="12.75">
      <c r="A91" s="55"/>
      <c r="B91" s="102"/>
      <c r="C91" s="43">
        <v>2</v>
      </c>
      <c r="D91" s="7">
        <f>$D$1*76%</f>
        <v>115.52</v>
      </c>
      <c r="E91" s="7">
        <f>$D$1*76%</f>
        <v>115.52</v>
      </c>
      <c r="F91" s="7">
        <f>$D$1*76%</f>
        <v>115.52</v>
      </c>
      <c r="G91" s="7">
        <f>$D$1*76%</f>
        <v>115.52</v>
      </c>
      <c r="H91" s="7">
        <f>$D$1*76%</f>
        <v>115.52</v>
      </c>
      <c r="I91" s="1"/>
      <c r="J91" s="1"/>
      <c r="K91" s="8"/>
      <c r="L91" s="15"/>
    </row>
    <row r="92" spans="1:12" ht="12.75">
      <c r="A92" s="55"/>
      <c r="B92" s="102"/>
      <c r="C92" s="43">
        <v>3</v>
      </c>
      <c r="D92" s="7">
        <f>$D$1*85%</f>
        <v>129.2</v>
      </c>
      <c r="E92" s="1">
        <f>$D$1*85%</f>
        <v>129.2</v>
      </c>
      <c r="F92" s="1"/>
      <c r="G92" s="1"/>
      <c r="H92" s="1"/>
      <c r="I92" s="1"/>
      <c r="J92" s="1"/>
      <c r="K92" s="8"/>
      <c r="L92" s="15"/>
    </row>
    <row r="93" spans="1:12" ht="12.75">
      <c r="A93" s="55"/>
      <c r="B93" s="102"/>
      <c r="C93" s="43">
        <v>4</v>
      </c>
      <c r="D93" s="7">
        <f aca="true" t="shared" si="32" ref="D93:E95">$D$1*91%</f>
        <v>138.32</v>
      </c>
      <c r="E93" s="1">
        <f t="shared" si="32"/>
        <v>138.32</v>
      </c>
      <c r="F93" s="1"/>
      <c r="G93" s="1"/>
      <c r="H93" s="1"/>
      <c r="I93" s="1"/>
      <c r="J93" s="1"/>
      <c r="K93" s="8"/>
      <c r="L93" s="15"/>
    </row>
    <row r="94" spans="1:12" ht="12.75">
      <c r="A94" s="55"/>
      <c r="B94" s="102"/>
      <c r="C94" s="43">
        <v>5</v>
      </c>
      <c r="D94" s="7">
        <f t="shared" si="32"/>
        <v>138.32</v>
      </c>
      <c r="E94" s="1">
        <f t="shared" si="32"/>
        <v>138.32</v>
      </c>
      <c r="F94" s="1"/>
      <c r="G94" s="1"/>
      <c r="H94" s="1"/>
      <c r="I94" s="1"/>
      <c r="J94" s="1"/>
      <c r="K94" s="8"/>
      <c r="L94" s="15"/>
    </row>
    <row r="95" spans="1:12" ht="12.75">
      <c r="A95" s="55"/>
      <c r="B95" s="102"/>
      <c r="C95" s="43">
        <v>6</v>
      </c>
      <c r="D95" s="7">
        <f t="shared" si="32"/>
        <v>138.32</v>
      </c>
      <c r="E95" s="1">
        <f t="shared" si="32"/>
        <v>138.32</v>
      </c>
      <c r="F95" s="1"/>
      <c r="G95" s="1"/>
      <c r="H95" s="1"/>
      <c r="I95" s="1"/>
      <c r="J95" s="1"/>
      <c r="K95" s="8"/>
      <c r="L95" s="15"/>
    </row>
    <row r="96" spans="1:12" ht="13.5" thickBot="1">
      <c r="A96" s="56"/>
      <c r="B96" s="102"/>
      <c r="C96" s="74"/>
      <c r="D96" s="69">
        <f>$D$1*92%</f>
        <v>139.84</v>
      </c>
      <c r="E96" s="9"/>
      <c r="F96" s="9"/>
      <c r="G96" s="9"/>
      <c r="H96" s="9"/>
      <c r="I96" s="9"/>
      <c r="J96" s="9"/>
      <c r="K96" s="10"/>
      <c r="L96" s="15"/>
    </row>
    <row r="97" spans="1:12" ht="13.5" thickBot="1">
      <c r="A97" s="78">
        <v>23</v>
      </c>
      <c r="B97" s="102"/>
      <c r="C97" s="50">
        <v>1</v>
      </c>
      <c r="D97" s="104" t="s">
        <v>3</v>
      </c>
      <c r="E97" s="104"/>
      <c r="F97" s="104"/>
      <c r="G97" s="104"/>
      <c r="H97" s="104"/>
      <c r="I97" s="104"/>
      <c r="J97" s="104"/>
      <c r="K97" s="105"/>
      <c r="L97" s="15"/>
    </row>
    <row r="98" spans="1:12" ht="13.5" thickBot="1">
      <c r="A98" s="33">
        <v>24</v>
      </c>
      <c r="B98" s="103"/>
      <c r="C98" s="90">
        <v>1</v>
      </c>
      <c r="D98" s="106" t="s">
        <v>4</v>
      </c>
      <c r="E98" s="106"/>
      <c r="F98" s="106"/>
      <c r="G98" s="106"/>
      <c r="H98" s="106"/>
      <c r="I98" s="106"/>
      <c r="J98" s="106"/>
      <c r="K98" s="107"/>
      <c r="L98" s="15"/>
    </row>
  </sheetData>
  <sheetProtection/>
  <mergeCells count="15">
    <mergeCell ref="D98:K98"/>
    <mergeCell ref="B61:B98"/>
    <mergeCell ref="P1:W1"/>
    <mergeCell ref="P2:W2"/>
    <mergeCell ref="N4:N58"/>
    <mergeCell ref="D97:K97"/>
    <mergeCell ref="D59:K59"/>
    <mergeCell ref="D2:K2"/>
    <mergeCell ref="E1:K1"/>
    <mergeCell ref="AB1:AI1"/>
    <mergeCell ref="AB2:AI2"/>
    <mergeCell ref="Z4:Z41"/>
    <mergeCell ref="AB40:AI40"/>
    <mergeCell ref="AB41:AI41"/>
    <mergeCell ref="B4:B57"/>
  </mergeCells>
  <printOptions/>
  <pageMargins left="0.18" right="0.2" top="1" bottom="1" header="0.5" footer="0.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" sqref="D2:K2"/>
    </sheetView>
  </sheetViews>
  <sheetFormatPr defaultColWidth="9.00390625" defaultRowHeight="12.75"/>
  <cols>
    <col min="1" max="1" width="2.125" style="37" customWidth="1"/>
    <col min="2" max="2" width="1.875" style="0" customWidth="1"/>
    <col min="3" max="3" width="2.125" style="0" customWidth="1"/>
    <col min="4" max="11" width="4.125" style="0" customWidth="1"/>
    <col min="12" max="12" width="1.625" style="0" customWidth="1"/>
    <col min="13" max="13" width="2.625" style="0" customWidth="1"/>
    <col min="14" max="15" width="2.375" style="0" customWidth="1"/>
    <col min="16" max="23" width="3.875" style="0" customWidth="1"/>
    <col min="24" max="24" width="1.625" style="0" customWidth="1"/>
    <col min="25" max="25" width="2.625" style="0" customWidth="1"/>
    <col min="26" max="27" width="2.125" style="0" customWidth="1"/>
    <col min="28" max="35" width="3.875" style="0" customWidth="1"/>
    <col min="36" max="36" width="10.375" style="0" customWidth="1"/>
  </cols>
  <sheetData>
    <row r="1" spans="1:35" ht="13.5" thickBot="1">
      <c r="A1" s="81"/>
      <c r="B1" s="82"/>
      <c r="C1" s="83"/>
      <c r="D1" s="91">
        <v>80</v>
      </c>
      <c r="E1" s="112" t="s">
        <v>2</v>
      </c>
      <c r="F1" s="112"/>
      <c r="G1" s="112"/>
      <c r="H1" s="112"/>
      <c r="I1" s="112"/>
      <c r="J1" s="112"/>
      <c r="K1" s="113"/>
      <c r="L1" s="62"/>
      <c r="M1" s="81"/>
      <c r="N1" s="82"/>
      <c r="O1" s="89"/>
      <c r="P1" s="108"/>
      <c r="Q1" s="108"/>
      <c r="R1" s="108"/>
      <c r="S1" s="108"/>
      <c r="T1" s="108"/>
      <c r="U1" s="108"/>
      <c r="V1" s="108"/>
      <c r="W1" s="109"/>
      <c r="X1" s="64"/>
      <c r="Y1" s="93"/>
      <c r="Z1" s="82"/>
      <c r="AA1" s="94"/>
      <c r="AB1" s="95"/>
      <c r="AC1" s="96"/>
      <c r="AD1" s="96"/>
      <c r="AE1" s="96"/>
      <c r="AF1" s="96"/>
      <c r="AG1" s="96"/>
      <c r="AH1" s="96"/>
      <c r="AI1" s="97"/>
    </row>
    <row r="2" spans="1:35" ht="9.75" customHeight="1" thickBot="1">
      <c r="A2" s="84"/>
      <c r="B2" s="64"/>
      <c r="C2" s="85"/>
      <c r="D2" s="98" t="s">
        <v>5</v>
      </c>
      <c r="E2" s="99"/>
      <c r="F2" s="99"/>
      <c r="G2" s="99"/>
      <c r="H2" s="99"/>
      <c r="I2" s="99"/>
      <c r="J2" s="99"/>
      <c r="K2" s="100"/>
      <c r="L2" s="72"/>
      <c r="M2" s="84"/>
      <c r="N2" s="64"/>
      <c r="O2" s="85"/>
      <c r="P2" s="98" t="s">
        <v>5</v>
      </c>
      <c r="Q2" s="99"/>
      <c r="R2" s="99"/>
      <c r="S2" s="99"/>
      <c r="T2" s="99"/>
      <c r="U2" s="99"/>
      <c r="V2" s="99"/>
      <c r="W2" s="100"/>
      <c r="X2" s="65"/>
      <c r="Y2" s="84"/>
      <c r="Z2" s="64"/>
      <c r="AA2" s="85"/>
      <c r="AB2" s="98" t="s">
        <v>5</v>
      </c>
      <c r="AC2" s="99"/>
      <c r="AD2" s="99"/>
      <c r="AE2" s="99"/>
      <c r="AF2" s="99"/>
      <c r="AG2" s="99"/>
      <c r="AH2" s="99"/>
      <c r="AI2" s="100"/>
    </row>
    <row r="3" spans="1:35" ht="11.25" customHeight="1" thickBot="1">
      <c r="A3" s="86"/>
      <c r="B3" s="87"/>
      <c r="C3" s="88"/>
      <c r="D3" s="23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5">
        <v>8</v>
      </c>
      <c r="L3" s="63"/>
      <c r="M3" s="86"/>
      <c r="N3" s="87"/>
      <c r="O3" s="88"/>
      <c r="P3" s="23">
        <v>1</v>
      </c>
      <c r="Q3" s="24">
        <v>2</v>
      </c>
      <c r="R3" s="24">
        <v>3</v>
      </c>
      <c r="S3" s="24">
        <v>4</v>
      </c>
      <c r="T3" s="24">
        <v>5</v>
      </c>
      <c r="U3" s="24">
        <v>6</v>
      </c>
      <c r="V3" s="24">
        <v>7</v>
      </c>
      <c r="W3" s="25">
        <v>8</v>
      </c>
      <c r="X3" s="65"/>
      <c r="Y3" s="86"/>
      <c r="Z3" s="87"/>
      <c r="AA3" s="92"/>
      <c r="AB3" s="39">
        <v>1</v>
      </c>
      <c r="AC3" s="40">
        <v>2</v>
      </c>
      <c r="AD3" s="40">
        <v>3</v>
      </c>
      <c r="AE3" s="40">
        <v>4</v>
      </c>
      <c r="AF3" s="40">
        <v>5</v>
      </c>
      <c r="AG3" s="40">
        <v>6</v>
      </c>
      <c r="AH3" s="40">
        <v>7</v>
      </c>
      <c r="AI3" s="41">
        <v>8</v>
      </c>
    </row>
    <row r="4" spans="1:35" ht="13.5" customHeight="1">
      <c r="A4" s="61">
        <v>1</v>
      </c>
      <c r="B4" s="102" t="s">
        <v>1</v>
      </c>
      <c r="C4" s="66">
        <v>1</v>
      </c>
      <c r="D4" s="68">
        <f aca="true" t="shared" si="0" ref="D4:K6">$D$1*62.5%</f>
        <v>50</v>
      </c>
      <c r="E4" s="3">
        <f t="shared" si="0"/>
        <v>50</v>
      </c>
      <c r="F4" s="3">
        <f t="shared" si="0"/>
        <v>50</v>
      </c>
      <c r="G4" s="3">
        <f t="shared" si="0"/>
        <v>50</v>
      </c>
      <c r="H4" s="3">
        <f t="shared" si="0"/>
        <v>50</v>
      </c>
      <c r="I4" s="3">
        <f t="shared" si="0"/>
        <v>50</v>
      </c>
      <c r="J4" s="3">
        <f t="shared" si="0"/>
        <v>50</v>
      </c>
      <c r="K4" s="48">
        <f t="shared" si="0"/>
        <v>50</v>
      </c>
      <c r="L4" s="64"/>
      <c r="M4" s="61">
        <v>9</v>
      </c>
      <c r="N4" s="102" t="s">
        <v>1</v>
      </c>
      <c r="O4" s="71">
        <v>1</v>
      </c>
      <c r="P4" s="68">
        <f aca="true" t="shared" si="1" ref="P4:W6">$D$1*62.5%</f>
        <v>50</v>
      </c>
      <c r="Q4" s="3">
        <f t="shared" si="1"/>
        <v>50</v>
      </c>
      <c r="R4" s="3">
        <f t="shared" si="1"/>
        <v>50</v>
      </c>
      <c r="S4" s="3">
        <f t="shared" si="1"/>
        <v>50</v>
      </c>
      <c r="T4" s="3">
        <f t="shared" si="1"/>
        <v>50</v>
      </c>
      <c r="U4" s="3">
        <f t="shared" si="1"/>
        <v>50</v>
      </c>
      <c r="V4" s="3">
        <f t="shared" si="1"/>
        <v>50</v>
      </c>
      <c r="W4" s="48">
        <f t="shared" si="1"/>
        <v>50</v>
      </c>
      <c r="X4" s="65"/>
      <c r="Y4" s="34">
        <v>17</v>
      </c>
      <c r="Z4" s="101" t="s">
        <v>1</v>
      </c>
      <c r="AA4" s="42">
        <v>1</v>
      </c>
      <c r="AB4" s="4">
        <f aca="true" t="shared" si="2" ref="AB4:AI4">$D$1*65%</f>
        <v>52</v>
      </c>
      <c r="AC4" s="5">
        <f t="shared" si="2"/>
        <v>52</v>
      </c>
      <c r="AD4" s="5">
        <f t="shared" si="2"/>
        <v>52</v>
      </c>
      <c r="AE4" s="5">
        <f t="shared" si="2"/>
        <v>52</v>
      </c>
      <c r="AF4" s="5">
        <f t="shared" si="2"/>
        <v>52</v>
      </c>
      <c r="AG4" s="5">
        <f t="shared" si="2"/>
        <v>52</v>
      </c>
      <c r="AH4" s="5">
        <f t="shared" si="2"/>
        <v>52</v>
      </c>
      <c r="AI4" s="6">
        <f t="shared" si="2"/>
        <v>52</v>
      </c>
    </row>
    <row r="5" spans="1:35" ht="13.5" customHeight="1">
      <c r="A5" s="35"/>
      <c r="B5" s="102"/>
      <c r="C5" s="46">
        <v>2</v>
      </c>
      <c r="D5" s="7">
        <f t="shared" si="0"/>
        <v>50</v>
      </c>
      <c r="E5" s="1">
        <f t="shared" si="0"/>
        <v>50</v>
      </c>
      <c r="F5" s="1">
        <f t="shared" si="0"/>
        <v>50</v>
      </c>
      <c r="G5" s="1">
        <f t="shared" si="0"/>
        <v>50</v>
      </c>
      <c r="H5" s="1">
        <f t="shared" si="0"/>
        <v>50</v>
      </c>
      <c r="I5" s="1">
        <f t="shared" si="0"/>
        <v>50</v>
      </c>
      <c r="J5" s="1">
        <f t="shared" si="0"/>
        <v>50</v>
      </c>
      <c r="K5" s="8">
        <f t="shared" si="0"/>
        <v>50</v>
      </c>
      <c r="L5" s="64"/>
      <c r="M5" s="35"/>
      <c r="N5" s="102"/>
      <c r="O5" s="43">
        <v>2</v>
      </c>
      <c r="P5" s="7">
        <f t="shared" si="1"/>
        <v>50</v>
      </c>
      <c r="Q5" s="1">
        <f t="shared" si="1"/>
        <v>50</v>
      </c>
      <c r="R5" s="1">
        <f t="shared" si="1"/>
        <v>50</v>
      </c>
      <c r="S5" s="1">
        <f t="shared" si="1"/>
        <v>50</v>
      </c>
      <c r="T5" s="1">
        <f t="shared" si="1"/>
        <v>50</v>
      </c>
      <c r="U5" s="1">
        <f t="shared" si="1"/>
        <v>50</v>
      </c>
      <c r="V5" s="1">
        <f t="shared" si="1"/>
        <v>50</v>
      </c>
      <c r="W5" s="8">
        <f t="shared" si="1"/>
        <v>50</v>
      </c>
      <c r="X5" s="65"/>
      <c r="Y5" s="35"/>
      <c r="Z5" s="102"/>
      <c r="AA5" s="43">
        <v>2</v>
      </c>
      <c r="AB5" s="7">
        <f aca="true" t="shared" si="3" ref="AB5:AI7">$D$1*74%</f>
        <v>59.2</v>
      </c>
      <c r="AC5" s="1">
        <f t="shared" si="3"/>
        <v>59.2</v>
      </c>
      <c r="AD5" s="1">
        <f t="shared" si="3"/>
        <v>59.2</v>
      </c>
      <c r="AE5" s="1">
        <f t="shared" si="3"/>
        <v>59.2</v>
      </c>
      <c r="AF5" s="1">
        <f t="shared" si="3"/>
        <v>59.2</v>
      </c>
      <c r="AG5" s="1">
        <f t="shared" si="3"/>
        <v>59.2</v>
      </c>
      <c r="AH5" s="1">
        <f t="shared" si="3"/>
        <v>59.2</v>
      </c>
      <c r="AI5" s="8">
        <f t="shared" si="3"/>
        <v>59.2</v>
      </c>
    </row>
    <row r="6" spans="1:35" ht="13.5" customHeight="1">
      <c r="A6" s="35"/>
      <c r="B6" s="102"/>
      <c r="C6" s="46">
        <v>3</v>
      </c>
      <c r="D6" s="7">
        <f t="shared" si="0"/>
        <v>50</v>
      </c>
      <c r="E6" s="1">
        <f t="shared" si="0"/>
        <v>50</v>
      </c>
      <c r="F6" s="1">
        <f t="shared" si="0"/>
        <v>50</v>
      </c>
      <c r="G6" s="1">
        <f t="shared" si="0"/>
        <v>50</v>
      </c>
      <c r="H6" s="1">
        <f t="shared" si="0"/>
        <v>50</v>
      </c>
      <c r="I6" s="1">
        <f t="shared" si="0"/>
        <v>50</v>
      </c>
      <c r="J6" s="1">
        <f t="shared" si="0"/>
        <v>50</v>
      </c>
      <c r="K6" s="8">
        <f t="shared" si="0"/>
        <v>50</v>
      </c>
      <c r="L6" s="64"/>
      <c r="M6" s="35"/>
      <c r="N6" s="102"/>
      <c r="O6" s="43">
        <v>3</v>
      </c>
      <c r="P6" s="7">
        <f t="shared" si="1"/>
        <v>50</v>
      </c>
      <c r="Q6" s="1">
        <f t="shared" si="1"/>
        <v>50</v>
      </c>
      <c r="R6" s="1">
        <f t="shared" si="1"/>
        <v>50</v>
      </c>
      <c r="S6" s="1">
        <f t="shared" si="1"/>
        <v>50</v>
      </c>
      <c r="T6" s="1">
        <f t="shared" si="1"/>
        <v>50</v>
      </c>
      <c r="U6" s="1">
        <f t="shared" si="1"/>
        <v>50</v>
      </c>
      <c r="V6" s="1">
        <f t="shared" si="1"/>
        <v>50</v>
      </c>
      <c r="W6" s="8">
        <f t="shared" si="1"/>
        <v>50</v>
      </c>
      <c r="X6" s="65"/>
      <c r="Y6" s="35"/>
      <c r="Z6" s="102"/>
      <c r="AA6" s="43">
        <v>3</v>
      </c>
      <c r="AB6" s="7">
        <f t="shared" si="3"/>
        <v>59.2</v>
      </c>
      <c r="AC6" s="1">
        <f t="shared" si="3"/>
        <v>59.2</v>
      </c>
      <c r="AD6" s="1">
        <f t="shared" si="3"/>
        <v>59.2</v>
      </c>
      <c r="AE6" s="1">
        <f t="shared" si="3"/>
        <v>59.2</v>
      </c>
      <c r="AF6" s="1">
        <f t="shared" si="3"/>
        <v>59.2</v>
      </c>
      <c r="AG6" s="1">
        <f t="shared" si="3"/>
        <v>59.2</v>
      </c>
      <c r="AH6" s="1">
        <f t="shared" si="3"/>
        <v>59.2</v>
      </c>
      <c r="AI6" s="8">
        <f t="shared" si="3"/>
        <v>59.2</v>
      </c>
    </row>
    <row r="7" spans="1:35" ht="13.5" customHeight="1" thickBot="1">
      <c r="A7" s="36"/>
      <c r="B7" s="102"/>
      <c r="C7" s="67">
        <v>4</v>
      </c>
      <c r="D7" s="69">
        <f>$D$1*68%</f>
        <v>54.400000000000006</v>
      </c>
      <c r="E7" s="9"/>
      <c r="F7" s="9"/>
      <c r="G7" s="9"/>
      <c r="H7" s="9"/>
      <c r="I7" s="9"/>
      <c r="J7" s="9"/>
      <c r="K7" s="10"/>
      <c r="L7" s="64"/>
      <c r="M7" s="38"/>
      <c r="N7" s="102"/>
      <c r="O7" s="44">
        <v>4</v>
      </c>
      <c r="P7" s="7">
        <f aca="true" t="shared" si="4" ref="P7:W10">$D$1*69%</f>
        <v>55.199999999999996</v>
      </c>
      <c r="Q7" s="1">
        <f t="shared" si="4"/>
        <v>55.199999999999996</v>
      </c>
      <c r="R7" s="1">
        <f t="shared" si="4"/>
        <v>55.199999999999996</v>
      </c>
      <c r="S7" s="1">
        <f t="shared" si="4"/>
        <v>55.199999999999996</v>
      </c>
      <c r="T7" s="1">
        <f t="shared" si="4"/>
        <v>55.199999999999996</v>
      </c>
      <c r="U7" s="1">
        <f t="shared" si="4"/>
        <v>55.199999999999996</v>
      </c>
      <c r="V7" s="1">
        <f t="shared" si="4"/>
        <v>55.199999999999996</v>
      </c>
      <c r="W7" s="8">
        <f t="shared" si="4"/>
        <v>55.199999999999996</v>
      </c>
      <c r="X7" s="65"/>
      <c r="Y7" s="38"/>
      <c r="Z7" s="102"/>
      <c r="AA7" s="44">
        <v>4</v>
      </c>
      <c r="AB7" s="7">
        <f t="shared" si="3"/>
        <v>59.2</v>
      </c>
      <c r="AC7" s="1">
        <f t="shared" si="3"/>
        <v>59.2</v>
      </c>
      <c r="AD7" s="1">
        <f t="shared" si="3"/>
        <v>59.2</v>
      </c>
      <c r="AE7" s="1">
        <f t="shared" si="3"/>
        <v>59.2</v>
      </c>
      <c r="AF7" s="1">
        <f t="shared" si="3"/>
        <v>59.2</v>
      </c>
      <c r="AG7" s="1">
        <f t="shared" si="3"/>
        <v>59.2</v>
      </c>
      <c r="AH7" s="1">
        <f t="shared" si="3"/>
        <v>59.2</v>
      </c>
      <c r="AI7" s="8">
        <f t="shared" si="3"/>
        <v>59.2</v>
      </c>
    </row>
    <row r="8" spans="1:35" ht="13.5" customHeight="1" thickBot="1">
      <c r="A8" s="34">
        <v>2</v>
      </c>
      <c r="B8" s="102"/>
      <c r="C8" s="19">
        <v>1</v>
      </c>
      <c r="D8" s="5">
        <f>$D$1*62.5%</f>
        <v>50</v>
      </c>
      <c r="E8" s="5">
        <f>$D$1*62.5%</f>
        <v>50</v>
      </c>
      <c r="F8" s="5">
        <f>$D$1*62.5%</f>
        <v>50</v>
      </c>
      <c r="G8" s="5">
        <f>$D$1*62.5%</f>
        <v>50</v>
      </c>
      <c r="H8" s="5">
        <f>$D$1*62.5%</f>
        <v>50</v>
      </c>
      <c r="I8" s="5"/>
      <c r="J8" s="5"/>
      <c r="K8" s="6"/>
      <c r="L8" s="64"/>
      <c r="M8" s="38"/>
      <c r="N8" s="102"/>
      <c r="O8" s="44">
        <v>5</v>
      </c>
      <c r="P8" s="7">
        <f t="shared" si="4"/>
        <v>55.199999999999996</v>
      </c>
      <c r="Q8" s="1">
        <f t="shared" si="4"/>
        <v>55.199999999999996</v>
      </c>
      <c r="R8" s="1">
        <f t="shared" si="4"/>
        <v>55.199999999999996</v>
      </c>
      <c r="S8" s="1">
        <f t="shared" si="4"/>
        <v>55.199999999999996</v>
      </c>
      <c r="T8" s="1">
        <f t="shared" si="4"/>
        <v>55.199999999999996</v>
      </c>
      <c r="U8" s="1">
        <f t="shared" si="4"/>
        <v>55.199999999999996</v>
      </c>
      <c r="V8" s="1">
        <f t="shared" si="4"/>
        <v>55.199999999999996</v>
      </c>
      <c r="W8" s="8">
        <f t="shared" si="4"/>
        <v>55.199999999999996</v>
      </c>
      <c r="X8" s="65"/>
      <c r="Y8" s="38"/>
      <c r="Z8" s="102"/>
      <c r="AA8" s="44">
        <v>5</v>
      </c>
      <c r="AB8" s="47">
        <f>$D$1*86%</f>
        <v>68.8</v>
      </c>
      <c r="AC8" s="2"/>
      <c r="AD8" s="2"/>
      <c r="AE8" s="2"/>
      <c r="AF8" s="2"/>
      <c r="AG8" s="2"/>
      <c r="AH8" s="2"/>
      <c r="AI8" s="29"/>
    </row>
    <row r="9" spans="1:35" ht="13.5" customHeight="1">
      <c r="A9" s="35"/>
      <c r="B9" s="102"/>
      <c r="C9" s="20">
        <v>2</v>
      </c>
      <c r="D9" s="1">
        <f>$D$1*69%</f>
        <v>55.199999999999996</v>
      </c>
      <c r="E9" s="1">
        <f>$D$1*69%</f>
        <v>55.199999999999996</v>
      </c>
      <c r="F9" s="1">
        <f>$D$1*69%</f>
        <v>55.199999999999996</v>
      </c>
      <c r="G9" s="1">
        <f>$D$1*69%</f>
        <v>55.199999999999996</v>
      </c>
      <c r="H9" s="1">
        <f>$D$1*69%</f>
        <v>55.199999999999996</v>
      </c>
      <c r="I9" s="1"/>
      <c r="J9" s="1"/>
      <c r="K9" s="8"/>
      <c r="L9" s="64"/>
      <c r="M9" s="38"/>
      <c r="N9" s="102"/>
      <c r="O9" s="44">
        <v>6</v>
      </c>
      <c r="P9" s="7">
        <f t="shared" si="4"/>
        <v>55.199999999999996</v>
      </c>
      <c r="Q9" s="1">
        <f t="shared" si="4"/>
        <v>55.199999999999996</v>
      </c>
      <c r="R9" s="1">
        <f t="shared" si="4"/>
        <v>55.199999999999996</v>
      </c>
      <c r="S9" s="1">
        <f t="shared" si="4"/>
        <v>55.199999999999996</v>
      </c>
      <c r="T9" s="1">
        <f t="shared" si="4"/>
        <v>55.199999999999996</v>
      </c>
      <c r="U9" s="1">
        <f t="shared" si="4"/>
        <v>55.199999999999996</v>
      </c>
      <c r="V9" s="1">
        <f t="shared" si="4"/>
        <v>55.199999999999996</v>
      </c>
      <c r="W9" s="8">
        <f t="shared" si="4"/>
        <v>55.199999999999996</v>
      </c>
      <c r="X9" s="65"/>
      <c r="Y9" s="34">
        <v>18</v>
      </c>
      <c r="Z9" s="102"/>
      <c r="AA9" s="45">
        <v>1</v>
      </c>
      <c r="AB9" s="4">
        <f>$D$1*62.5%</f>
        <v>50</v>
      </c>
      <c r="AC9" s="5">
        <f>$D$1*62.5%</f>
        <v>50</v>
      </c>
      <c r="AD9" s="5">
        <f>$D$1*62.5%</f>
        <v>50</v>
      </c>
      <c r="AE9" s="5">
        <f>$D$1*62.5%</f>
        <v>50</v>
      </c>
      <c r="AF9" s="5">
        <f>$D$1*62.5%</f>
        <v>50</v>
      </c>
      <c r="AG9" s="5"/>
      <c r="AH9" s="5"/>
      <c r="AI9" s="6"/>
    </row>
    <row r="10" spans="1:35" ht="13.5" customHeight="1">
      <c r="A10" s="35"/>
      <c r="B10" s="102"/>
      <c r="C10" s="20">
        <v>3</v>
      </c>
      <c r="D10" s="1">
        <f aca="true" t="shared" si="5" ref="D10:H14">$D$1*76%</f>
        <v>60.8</v>
      </c>
      <c r="E10" s="1">
        <f t="shared" si="5"/>
        <v>60.8</v>
      </c>
      <c r="F10" s="1">
        <f t="shared" si="5"/>
        <v>60.8</v>
      </c>
      <c r="G10" s="1">
        <f t="shared" si="5"/>
        <v>60.8</v>
      </c>
      <c r="H10" s="1">
        <f t="shared" si="5"/>
        <v>60.8</v>
      </c>
      <c r="I10" s="1"/>
      <c r="J10" s="1"/>
      <c r="K10" s="8"/>
      <c r="L10" s="64"/>
      <c r="M10" s="38"/>
      <c r="N10" s="102"/>
      <c r="O10" s="44">
        <v>7</v>
      </c>
      <c r="P10" s="7">
        <f t="shared" si="4"/>
        <v>55.199999999999996</v>
      </c>
      <c r="Q10" s="1">
        <f t="shared" si="4"/>
        <v>55.199999999999996</v>
      </c>
      <c r="R10" s="1">
        <f t="shared" si="4"/>
        <v>55.199999999999996</v>
      </c>
      <c r="S10" s="1">
        <f t="shared" si="4"/>
        <v>55.199999999999996</v>
      </c>
      <c r="T10" s="1">
        <f t="shared" si="4"/>
        <v>55.199999999999996</v>
      </c>
      <c r="U10" s="1">
        <f t="shared" si="4"/>
        <v>55.199999999999996</v>
      </c>
      <c r="V10" s="1">
        <f t="shared" si="4"/>
        <v>55.199999999999996</v>
      </c>
      <c r="W10" s="8">
        <f t="shared" si="4"/>
        <v>55.199999999999996</v>
      </c>
      <c r="X10" s="65"/>
      <c r="Y10" s="35"/>
      <c r="Z10" s="102"/>
      <c r="AA10" s="46">
        <v>2</v>
      </c>
      <c r="AB10" s="7">
        <f>$D$1*72%</f>
        <v>57.599999999999994</v>
      </c>
      <c r="AC10" s="1">
        <f>$D$1*72%</f>
        <v>57.599999999999994</v>
      </c>
      <c r="AD10" s="1">
        <f>$D$1*72%</f>
        <v>57.599999999999994</v>
      </c>
      <c r="AE10" s="1">
        <f>$D$1*72%</f>
        <v>57.599999999999994</v>
      </c>
      <c r="AF10" s="1">
        <f>$D$1*72%</f>
        <v>57.599999999999994</v>
      </c>
      <c r="AG10" s="1"/>
      <c r="AH10" s="1"/>
      <c r="AI10" s="8"/>
    </row>
    <row r="11" spans="1:35" ht="13.5" customHeight="1" thickBot="1">
      <c r="A11" s="35"/>
      <c r="B11" s="102"/>
      <c r="C11" s="20">
        <v>4</v>
      </c>
      <c r="D11" s="1">
        <f t="shared" si="5"/>
        <v>60.8</v>
      </c>
      <c r="E11" s="1">
        <f t="shared" si="5"/>
        <v>60.8</v>
      </c>
      <c r="F11" s="1">
        <f t="shared" si="5"/>
        <v>60.8</v>
      </c>
      <c r="G11" s="1">
        <f t="shared" si="5"/>
        <v>60.8</v>
      </c>
      <c r="H11" s="1">
        <f t="shared" si="5"/>
        <v>60.8</v>
      </c>
      <c r="I11" s="1"/>
      <c r="J11" s="1"/>
      <c r="K11" s="8"/>
      <c r="L11" s="64"/>
      <c r="M11" s="38"/>
      <c r="N11" s="102"/>
      <c r="O11" s="44">
        <v>8</v>
      </c>
      <c r="P11" s="69">
        <f>$D$1*77%</f>
        <v>61.6</v>
      </c>
      <c r="Q11" s="9"/>
      <c r="R11" s="9"/>
      <c r="S11" s="9"/>
      <c r="T11" s="9"/>
      <c r="U11" s="9"/>
      <c r="V11" s="9"/>
      <c r="W11" s="10"/>
      <c r="X11" s="65"/>
      <c r="Y11" s="35"/>
      <c r="Z11" s="102"/>
      <c r="AA11" s="46">
        <v>3</v>
      </c>
      <c r="AB11" s="7">
        <f aca="true" t="shared" si="6" ref="AB11:AF13">$D$1*83%</f>
        <v>66.39999999999999</v>
      </c>
      <c r="AC11" s="1">
        <f t="shared" si="6"/>
        <v>66.39999999999999</v>
      </c>
      <c r="AD11" s="1">
        <f t="shared" si="6"/>
        <v>66.39999999999999</v>
      </c>
      <c r="AE11" s="1">
        <f t="shared" si="6"/>
        <v>66.39999999999999</v>
      </c>
      <c r="AF11" s="1">
        <f t="shared" si="6"/>
        <v>66.39999999999999</v>
      </c>
      <c r="AG11" s="1"/>
      <c r="AH11" s="1"/>
      <c r="AI11" s="8"/>
    </row>
    <row r="12" spans="1:35" ht="13.5" customHeight="1">
      <c r="A12" s="35"/>
      <c r="B12" s="102"/>
      <c r="C12" s="20">
        <v>5</v>
      </c>
      <c r="D12" s="1">
        <f t="shared" si="5"/>
        <v>60.8</v>
      </c>
      <c r="E12" s="1">
        <f t="shared" si="5"/>
        <v>60.8</v>
      </c>
      <c r="F12" s="1">
        <f t="shared" si="5"/>
        <v>60.8</v>
      </c>
      <c r="G12" s="1">
        <f t="shared" si="5"/>
        <v>60.8</v>
      </c>
      <c r="H12" s="1">
        <f t="shared" si="5"/>
        <v>60.8</v>
      </c>
      <c r="I12" s="1"/>
      <c r="J12" s="1"/>
      <c r="K12" s="8"/>
      <c r="L12" s="64"/>
      <c r="M12" s="34">
        <v>10</v>
      </c>
      <c r="N12" s="102"/>
      <c r="O12" s="45">
        <v>1</v>
      </c>
      <c r="P12" s="4">
        <f>$D$1*62.5%</f>
        <v>50</v>
      </c>
      <c r="Q12" s="5">
        <f>$D$1*62.5%</f>
        <v>50</v>
      </c>
      <c r="R12" s="5">
        <f>$D$1*62.5%</f>
        <v>50</v>
      </c>
      <c r="S12" s="5">
        <f>$D$1*62.5%</f>
        <v>50</v>
      </c>
      <c r="T12" s="5">
        <f>$D$1*62.5%</f>
        <v>50</v>
      </c>
      <c r="U12" s="5"/>
      <c r="V12" s="5"/>
      <c r="W12" s="6"/>
      <c r="X12" s="65"/>
      <c r="Y12" s="35"/>
      <c r="Z12" s="102"/>
      <c r="AA12" s="46">
        <v>4</v>
      </c>
      <c r="AB12" s="7">
        <f t="shared" si="6"/>
        <v>66.39999999999999</v>
      </c>
      <c r="AC12" s="1">
        <f t="shared" si="6"/>
        <v>66.39999999999999</v>
      </c>
      <c r="AD12" s="1">
        <f t="shared" si="6"/>
        <v>66.39999999999999</v>
      </c>
      <c r="AE12" s="1">
        <f t="shared" si="6"/>
        <v>66.39999999999999</v>
      </c>
      <c r="AF12" s="1">
        <f t="shared" si="6"/>
        <v>66.39999999999999</v>
      </c>
      <c r="AG12" s="1"/>
      <c r="AH12" s="1"/>
      <c r="AI12" s="8"/>
    </row>
    <row r="13" spans="1:35" ht="13.5" customHeight="1">
      <c r="A13" s="35"/>
      <c r="B13" s="102"/>
      <c r="C13" s="20">
        <v>6</v>
      </c>
      <c r="D13" s="1">
        <f t="shared" si="5"/>
        <v>60.8</v>
      </c>
      <c r="E13" s="1">
        <f t="shared" si="5"/>
        <v>60.8</v>
      </c>
      <c r="F13" s="1">
        <f t="shared" si="5"/>
        <v>60.8</v>
      </c>
      <c r="G13" s="1">
        <f t="shared" si="5"/>
        <v>60.8</v>
      </c>
      <c r="H13" s="1">
        <f t="shared" si="5"/>
        <v>60.8</v>
      </c>
      <c r="I13" s="1"/>
      <c r="J13" s="1"/>
      <c r="K13" s="8"/>
      <c r="L13" s="64"/>
      <c r="M13" s="35"/>
      <c r="N13" s="102"/>
      <c r="O13" s="46">
        <v>2</v>
      </c>
      <c r="P13" s="7">
        <f>$D$1*72%</f>
        <v>57.599999999999994</v>
      </c>
      <c r="Q13" s="1">
        <f>$D$1*72%</f>
        <v>57.599999999999994</v>
      </c>
      <c r="R13" s="1">
        <f>$D$1*72%</f>
        <v>57.599999999999994</v>
      </c>
      <c r="S13" s="1">
        <f>$D$1*72%</f>
        <v>57.599999999999994</v>
      </c>
      <c r="T13" s="1">
        <f>$D$1*72%</f>
        <v>57.599999999999994</v>
      </c>
      <c r="U13" s="1"/>
      <c r="V13" s="1"/>
      <c r="W13" s="8"/>
      <c r="X13" s="65"/>
      <c r="Y13" s="35"/>
      <c r="Z13" s="102"/>
      <c r="AA13" s="46">
        <v>5</v>
      </c>
      <c r="AB13" s="7">
        <f t="shared" si="6"/>
        <v>66.39999999999999</v>
      </c>
      <c r="AC13" s="1">
        <f t="shared" si="6"/>
        <v>66.39999999999999</v>
      </c>
      <c r="AD13" s="1">
        <f t="shared" si="6"/>
        <v>66.39999999999999</v>
      </c>
      <c r="AE13" s="1">
        <f t="shared" si="6"/>
        <v>66.39999999999999</v>
      </c>
      <c r="AF13" s="1">
        <f t="shared" si="6"/>
        <v>66.39999999999999</v>
      </c>
      <c r="AG13" s="1"/>
      <c r="AH13" s="1"/>
      <c r="AI13" s="8"/>
    </row>
    <row r="14" spans="1:35" ht="13.5" customHeight="1" thickBot="1">
      <c r="A14" s="35"/>
      <c r="B14" s="102"/>
      <c r="C14" s="20">
        <v>7</v>
      </c>
      <c r="D14" s="1">
        <f t="shared" si="5"/>
        <v>60.8</v>
      </c>
      <c r="E14" s="1">
        <f t="shared" si="5"/>
        <v>60.8</v>
      </c>
      <c r="F14" s="1">
        <f t="shared" si="5"/>
        <v>60.8</v>
      </c>
      <c r="G14" s="1">
        <f t="shared" si="5"/>
        <v>60.8</v>
      </c>
      <c r="H14" s="1">
        <f t="shared" si="5"/>
        <v>60.8</v>
      </c>
      <c r="I14" s="1"/>
      <c r="J14" s="1"/>
      <c r="K14" s="8"/>
      <c r="L14" s="64"/>
      <c r="M14" s="35"/>
      <c r="N14" s="102"/>
      <c r="O14" s="46">
        <v>3</v>
      </c>
      <c r="P14" s="7">
        <f aca="true" t="shared" si="7" ref="P14:T17">$D$1*80%</f>
        <v>64</v>
      </c>
      <c r="Q14" s="1">
        <f t="shared" si="7"/>
        <v>64</v>
      </c>
      <c r="R14" s="1">
        <f t="shared" si="7"/>
        <v>64</v>
      </c>
      <c r="S14" s="1">
        <f t="shared" si="7"/>
        <v>64</v>
      </c>
      <c r="T14" s="1">
        <f t="shared" si="7"/>
        <v>64</v>
      </c>
      <c r="U14" s="1"/>
      <c r="V14" s="1"/>
      <c r="W14" s="8"/>
      <c r="X14" s="65"/>
      <c r="Y14" s="35"/>
      <c r="Z14" s="102"/>
      <c r="AA14" s="49">
        <v>6</v>
      </c>
      <c r="AB14" s="47">
        <f>$D$1*87.5%</f>
        <v>70</v>
      </c>
      <c r="AC14" s="2"/>
      <c r="AD14" s="2"/>
      <c r="AE14" s="2"/>
      <c r="AF14" s="2"/>
      <c r="AG14" s="2"/>
      <c r="AH14" s="2"/>
      <c r="AI14" s="29"/>
    </row>
    <row r="15" spans="1:35" ht="13.5" customHeight="1" thickBot="1">
      <c r="A15" s="36"/>
      <c r="B15" s="102"/>
      <c r="C15" s="21">
        <v>8</v>
      </c>
      <c r="D15" s="9">
        <f>$D$1*69%</f>
        <v>55.199999999999996</v>
      </c>
      <c r="E15" s="9"/>
      <c r="F15" s="9"/>
      <c r="G15" s="9"/>
      <c r="H15" s="9"/>
      <c r="I15" s="9"/>
      <c r="J15" s="9"/>
      <c r="K15" s="10"/>
      <c r="L15" s="64"/>
      <c r="M15" s="35"/>
      <c r="N15" s="102"/>
      <c r="O15" s="46">
        <v>4</v>
      </c>
      <c r="P15" s="7">
        <f t="shared" si="7"/>
        <v>64</v>
      </c>
      <c r="Q15" s="1">
        <f t="shared" si="7"/>
        <v>64</v>
      </c>
      <c r="R15" s="1">
        <f t="shared" si="7"/>
        <v>64</v>
      </c>
      <c r="S15" s="1">
        <f t="shared" si="7"/>
        <v>64</v>
      </c>
      <c r="T15" s="1">
        <f t="shared" si="7"/>
        <v>64</v>
      </c>
      <c r="U15" s="1"/>
      <c r="V15" s="1"/>
      <c r="W15" s="8"/>
      <c r="X15" s="65"/>
      <c r="Y15" s="34">
        <v>19</v>
      </c>
      <c r="Z15" s="102"/>
      <c r="AA15" s="42">
        <v>1</v>
      </c>
      <c r="AB15" s="4">
        <f>$D$1*62.5%</f>
        <v>50</v>
      </c>
      <c r="AC15" s="5">
        <f>$D$1*62.5%</f>
        <v>50</v>
      </c>
      <c r="AD15" s="5">
        <f>$D$1*62.5%</f>
        <v>50</v>
      </c>
      <c r="AE15" s="5">
        <f>$D$1*62.5%</f>
        <v>50</v>
      </c>
      <c r="AF15" s="5">
        <f>$D$1*62.5%</f>
        <v>50</v>
      </c>
      <c r="AG15" s="5"/>
      <c r="AH15" s="5"/>
      <c r="AI15" s="6"/>
    </row>
    <row r="16" spans="1:35" ht="13.5" customHeight="1">
      <c r="A16" s="34">
        <v>3</v>
      </c>
      <c r="B16" s="102"/>
      <c r="C16" s="19">
        <v>1</v>
      </c>
      <c r="D16" s="5">
        <f>$D$1*62.5%</f>
        <v>50</v>
      </c>
      <c r="E16" s="5">
        <f>$D$1*62.5%</f>
        <v>50</v>
      </c>
      <c r="F16" s="5">
        <f>$D$1*62.5%</f>
        <v>50</v>
      </c>
      <c r="G16" s="5">
        <f>$D$1*62.5%</f>
        <v>50</v>
      </c>
      <c r="H16" s="5">
        <f>$D$1*62.5%</f>
        <v>50</v>
      </c>
      <c r="I16" s="5"/>
      <c r="J16" s="5"/>
      <c r="K16" s="6"/>
      <c r="L16" s="64"/>
      <c r="M16" s="35"/>
      <c r="N16" s="102"/>
      <c r="O16" s="46">
        <v>5</v>
      </c>
      <c r="P16" s="7">
        <f t="shared" si="7"/>
        <v>64</v>
      </c>
      <c r="Q16" s="1">
        <f t="shared" si="7"/>
        <v>64</v>
      </c>
      <c r="R16" s="1">
        <f t="shared" si="7"/>
        <v>64</v>
      </c>
      <c r="S16" s="1">
        <f t="shared" si="7"/>
        <v>64</v>
      </c>
      <c r="T16" s="1">
        <f t="shared" si="7"/>
        <v>64</v>
      </c>
      <c r="U16" s="1"/>
      <c r="V16" s="1"/>
      <c r="W16" s="8"/>
      <c r="X16" s="65"/>
      <c r="Y16" s="35"/>
      <c r="Z16" s="102"/>
      <c r="AA16" s="43">
        <v>2</v>
      </c>
      <c r="AB16" s="7">
        <f>$D$1*73%</f>
        <v>58.4</v>
      </c>
      <c r="AC16" s="1">
        <f>$D$1*73%</f>
        <v>58.4</v>
      </c>
      <c r="AD16" s="1">
        <f>$D$1*73%</f>
        <v>58.4</v>
      </c>
      <c r="AE16" s="1">
        <f>$D$1*73%</f>
        <v>58.4</v>
      </c>
      <c r="AF16" s="1">
        <f>$D$1*73%</f>
        <v>58.4</v>
      </c>
      <c r="AG16" s="1"/>
      <c r="AH16" s="1"/>
      <c r="AI16" s="8"/>
    </row>
    <row r="17" spans="1:35" ht="13.5" customHeight="1">
      <c r="A17" s="35"/>
      <c r="B17" s="102"/>
      <c r="C17" s="20">
        <v>2</v>
      </c>
      <c r="D17" s="1">
        <f>$D$1*69%</f>
        <v>55.199999999999996</v>
      </c>
      <c r="E17" s="1">
        <f>$D$1*69%</f>
        <v>55.199999999999996</v>
      </c>
      <c r="F17" s="1">
        <f>$D$1*69%</f>
        <v>55.199999999999996</v>
      </c>
      <c r="G17" s="1">
        <f>$D$1*69%</f>
        <v>55.199999999999996</v>
      </c>
      <c r="H17" s="1">
        <f>$D$1*69%</f>
        <v>55.199999999999996</v>
      </c>
      <c r="I17" s="1"/>
      <c r="J17" s="1"/>
      <c r="K17" s="8"/>
      <c r="L17" s="64"/>
      <c r="M17" s="35"/>
      <c r="N17" s="102"/>
      <c r="O17" s="46">
        <v>6</v>
      </c>
      <c r="P17" s="7">
        <f t="shared" si="7"/>
        <v>64</v>
      </c>
      <c r="Q17" s="1">
        <f t="shared" si="7"/>
        <v>64</v>
      </c>
      <c r="R17" s="1">
        <f t="shared" si="7"/>
        <v>64</v>
      </c>
      <c r="S17" s="1">
        <f t="shared" si="7"/>
        <v>64</v>
      </c>
      <c r="T17" s="1">
        <f t="shared" si="7"/>
        <v>64</v>
      </c>
      <c r="U17" s="1"/>
      <c r="V17" s="1"/>
      <c r="W17" s="8"/>
      <c r="X17" s="65"/>
      <c r="Y17" s="35"/>
      <c r="Z17" s="102"/>
      <c r="AA17" s="43">
        <v>3</v>
      </c>
      <c r="AB17" s="7">
        <f aca="true" t="shared" si="8" ref="AB17:AF19">$D$1*84%</f>
        <v>67.2</v>
      </c>
      <c r="AC17" s="1">
        <f t="shared" si="8"/>
        <v>67.2</v>
      </c>
      <c r="AD17" s="1">
        <f t="shared" si="8"/>
        <v>67.2</v>
      </c>
      <c r="AE17" s="1">
        <f t="shared" si="8"/>
        <v>67.2</v>
      </c>
      <c r="AF17" s="1">
        <f t="shared" si="8"/>
        <v>67.2</v>
      </c>
      <c r="AG17" s="1"/>
      <c r="AH17" s="1"/>
      <c r="AI17" s="8"/>
    </row>
    <row r="18" spans="1:35" ht="13.5" customHeight="1" thickBot="1">
      <c r="A18" s="35"/>
      <c r="B18" s="102"/>
      <c r="C18" s="20">
        <v>3</v>
      </c>
      <c r="D18" s="1">
        <f aca="true" t="shared" si="9" ref="D18:H20">$D$1*77%</f>
        <v>61.6</v>
      </c>
      <c r="E18" s="1">
        <f t="shared" si="9"/>
        <v>61.6</v>
      </c>
      <c r="F18" s="1">
        <f t="shared" si="9"/>
        <v>61.6</v>
      </c>
      <c r="G18" s="1">
        <f t="shared" si="9"/>
        <v>61.6</v>
      </c>
      <c r="H18" s="1">
        <f t="shared" si="9"/>
        <v>61.6</v>
      </c>
      <c r="I18" s="1"/>
      <c r="J18" s="1"/>
      <c r="K18" s="8"/>
      <c r="L18" s="64"/>
      <c r="M18" s="35"/>
      <c r="N18" s="102"/>
      <c r="O18" s="49">
        <v>7</v>
      </c>
      <c r="P18" s="47">
        <f>$D$1*78%</f>
        <v>62.400000000000006</v>
      </c>
      <c r="Q18" s="2"/>
      <c r="R18" s="2"/>
      <c r="S18" s="2"/>
      <c r="T18" s="2"/>
      <c r="U18" s="2"/>
      <c r="V18" s="2"/>
      <c r="W18" s="29"/>
      <c r="X18" s="65"/>
      <c r="Y18" s="35"/>
      <c r="Z18" s="102"/>
      <c r="AA18" s="43">
        <v>4</v>
      </c>
      <c r="AB18" s="7">
        <f t="shared" si="8"/>
        <v>67.2</v>
      </c>
      <c r="AC18" s="1">
        <f t="shared" si="8"/>
        <v>67.2</v>
      </c>
      <c r="AD18" s="1">
        <f t="shared" si="8"/>
        <v>67.2</v>
      </c>
      <c r="AE18" s="1">
        <f t="shared" si="8"/>
        <v>67.2</v>
      </c>
      <c r="AF18" s="1">
        <f t="shared" si="8"/>
        <v>67.2</v>
      </c>
      <c r="AG18" s="1"/>
      <c r="AH18" s="1"/>
      <c r="AI18" s="8"/>
    </row>
    <row r="19" spans="1:35" ht="13.5" customHeight="1">
      <c r="A19" s="35"/>
      <c r="B19" s="102"/>
      <c r="C19" s="20">
        <v>4</v>
      </c>
      <c r="D19" s="1">
        <f t="shared" si="9"/>
        <v>61.6</v>
      </c>
      <c r="E19" s="1">
        <f t="shared" si="9"/>
        <v>61.6</v>
      </c>
      <c r="F19" s="1">
        <f t="shared" si="9"/>
        <v>61.6</v>
      </c>
      <c r="G19" s="1">
        <f t="shared" si="9"/>
        <v>61.6</v>
      </c>
      <c r="H19" s="1">
        <f t="shared" si="9"/>
        <v>61.6</v>
      </c>
      <c r="I19" s="1"/>
      <c r="J19" s="1"/>
      <c r="K19" s="8"/>
      <c r="L19" s="64"/>
      <c r="M19" s="34">
        <v>11</v>
      </c>
      <c r="N19" s="102"/>
      <c r="O19" s="50">
        <v>1</v>
      </c>
      <c r="P19" s="13">
        <f>$D$1*62.5%</f>
        <v>50</v>
      </c>
      <c r="Q19" s="5">
        <f>$D$1*62.5%</f>
        <v>50</v>
      </c>
      <c r="R19" s="5">
        <f>$D$1*62.5%</f>
        <v>50</v>
      </c>
      <c r="S19" s="5">
        <f>$D$1*62.5%</f>
        <v>50</v>
      </c>
      <c r="T19" s="5">
        <f>$D$1*62.5%</f>
        <v>50</v>
      </c>
      <c r="U19" s="5"/>
      <c r="V19" s="5"/>
      <c r="W19" s="6"/>
      <c r="X19" s="65"/>
      <c r="Y19" s="35"/>
      <c r="Z19" s="102"/>
      <c r="AA19" s="43">
        <v>5</v>
      </c>
      <c r="AB19" s="7">
        <f t="shared" si="8"/>
        <v>67.2</v>
      </c>
      <c r="AC19" s="1">
        <f t="shared" si="8"/>
        <v>67.2</v>
      </c>
      <c r="AD19" s="1">
        <f t="shared" si="8"/>
        <v>67.2</v>
      </c>
      <c r="AE19" s="1">
        <f t="shared" si="8"/>
        <v>67.2</v>
      </c>
      <c r="AF19" s="1">
        <f t="shared" si="8"/>
        <v>67.2</v>
      </c>
      <c r="AG19" s="1"/>
      <c r="AH19" s="1"/>
      <c r="AI19" s="8"/>
    </row>
    <row r="20" spans="1:35" ht="13.5" customHeight="1" thickBot="1">
      <c r="A20" s="35"/>
      <c r="B20" s="102"/>
      <c r="C20" s="20">
        <v>5</v>
      </c>
      <c r="D20" s="1">
        <f t="shared" si="9"/>
        <v>61.6</v>
      </c>
      <c r="E20" s="1">
        <f t="shared" si="9"/>
        <v>61.6</v>
      </c>
      <c r="F20" s="1">
        <f t="shared" si="9"/>
        <v>61.6</v>
      </c>
      <c r="G20" s="1">
        <f t="shared" si="9"/>
        <v>61.6</v>
      </c>
      <c r="H20" s="1">
        <f t="shared" si="9"/>
        <v>61.6</v>
      </c>
      <c r="I20" s="1"/>
      <c r="J20" s="1"/>
      <c r="K20" s="8"/>
      <c r="L20" s="64"/>
      <c r="M20" s="35"/>
      <c r="N20" s="102"/>
      <c r="O20" s="51">
        <v>2</v>
      </c>
      <c r="P20" s="14">
        <f>$D$1*72%</f>
        <v>57.599999999999994</v>
      </c>
      <c r="Q20" s="1">
        <f>$D$1*72%</f>
        <v>57.599999999999994</v>
      </c>
      <c r="R20" s="1">
        <f>$D$1*72%</f>
        <v>57.599999999999994</v>
      </c>
      <c r="S20" s="1">
        <f>$D$1*72%</f>
        <v>57.599999999999994</v>
      </c>
      <c r="T20" s="1">
        <f>$D$1*72%</f>
        <v>57.599999999999994</v>
      </c>
      <c r="U20" s="1"/>
      <c r="V20" s="1"/>
      <c r="W20" s="8"/>
      <c r="X20" s="65"/>
      <c r="Y20" s="36"/>
      <c r="Z20" s="102"/>
      <c r="AA20" s="74">
        <v>6</v>
      </c>
      <c r="AB20" s="69">
        <f>$D$1*89%</f>
        <v>71.2</v>
      </c>
      <c r="AC20" s="9"/>
      <c r="AD20" s="9"/>
      <c r="AE20" s="9"/>
      <c r="AF20" s="9"/>
      <c r="AG20" s="9"/>
      <c r="AH20" s="9"/>
      <c r="AI20" s="10"/>
    </row>
    <row r="21" spans="1:35" ht="13.5" customHeight="1" thickBot="1">
      <c r="A21" s="36"/>
      <c r="B21" s="102"/>
      <c r="C21" s="21">
        <v>6</v>
      </c>
      <c r="D21" s="9">
        <f>$D$1*70%</f>
        <v>56</v>
      </c>
      <c r="E21" s="9"/>
      <c r="F21" s="9"/>
      <c r="G21" s="9"/>
      <c r="H21" s="9"/>
      <c r="I21" s="9"/>
      <c r="J21" s="9"/>
      <c r="K21" s="10"/>
      <c r="L21" s="64"/>
      <c r="M21" s="35"/>
      <c r="N21" s="102"/>
      <c r="O21" s="51">
        <v>3</v>
      </c>
      <c r="P21" s="14">
        <f aca="true" t="shared" si="10" ref="P21:T24">$D$1*81%</f>
        <v>64.80000000000001</v>
      </c>
      <c r="Q21" s="1">
        <f t="shared" si="10"/>
        <v>64.80000000000001</v>
      </c>
      <c r="R21" s="1">
        <f t="shared" si="10"/>
        <v>64.80000000000001</v>
      </c>
      <c r="S21" s="1">
        <f t="shared" si="10"/>
        <v>64.80000000000001</v>
      </c>
      <c r="T21" s="1">
        <f t="shared" si="10"/>
        <v>64.80000000000001</v>
      </c>
      <c r="U21" s="1"/>
      <c r="V21" s="1"/>
      <c r="W21" s="8"/>
      <c r="X21" s="65"/>
      <c r="Y21" s="34">
        <v>20</v>
      </c>
      <c r="Z21" s="102"/>
      <c r="AA21" s="50">
        <v>1</v>
      </c>
      <c r="AB21" s="73">
        <f>$D$1*65%</f>
        <v>52</v>
      </c>
      <c r="AC21" s="73">
        <f>$D$1*65%</f>
        <v>52</v>
      </c>
      <c r="AD21" s="73">
        <f>$D$1*65%</f>
        <v>52</v>
      </c>
      <c r="AE21" s="73">
        <f>$D$1*65%</f>
        <v>52</v>
      </c>
      <c r="AF21" s="73">
        <f>$D$1*65%</f>
        <v>52</v>
      </c>
      <c r="AG21" s="3"/>
      <c r="AH21" s="3"/>
      <c r="AI21" s="48"/>
    </row>
    <row r="22" spans="1:35" ht="13.5" customHeight="1">
      <c r="A22" s="34">
        <v>4</v>
      </c>
      <c r="B22" s="102"/>
      <c r="C22" s="19">
        <v>1</v>
      </c>
      <c r="D22" s="5">
        <f>$D$1*62.5%</f>
        <v>50</v>
      </c>
      <c r="E22" s="5">
        <f>$D$1*62.5%</f>
        <v>50</v>
      </c>
      <c r="F22" s="5">
        <f>$D$1*62.5%</f>
        <v>50</v>
      </c>
      <c r="G22" s="5">
        <f>$D$1*62.5%</f>
        <v>50</v>
      </c>
      <c r="H22" s="5">
        <f>$D$1*62.5%</f>
        <v>50</v>
      </c>
      <c r="I22" s="5"/>
      <c r="J22" s="5"/>
      <c r="K22" s="6"/>
      <c r="L22" s="64"/>
      <c r="M22" s="35"/>
      <c r="N22" s="102"/>
      <c r="O22" s="51">
        <v>4</v>
      </c>
      <c r="P22" s="14">
        <f t="shared" si="10"/>
        <v>64.80000000000001</v>
      </c>
      <c r="Q22" s="1">
        <f t="shared" si="10"/>
        <v>64.80000000000001</v>
      </c>
      <c r="R22" s="1">
        <f t="shared" si="10"/>
        <v>64.80000000000001</v>
      </c>
      <c r="S22" s="1">
        <f t="shared" si="10"/>
        <v>64.80000000000001</v>
      </c>
      <c r="T22" s="1">
        <f t="shared" si="10"/>
        <v>64.80000000000001</v>
      </c>
      <c r="U22" s="1"/>
      <c r="V22" s="1"/>
      <c r="W22" s="8"/>
      <c r="X22" s="65"/>
      <c r="Y22" s="35"/>
      <c r="Z22" s="102"/>
      <c r="AA22" s="51">
        <v>2</v>
      </c>
      <c r="AB22" s="14">
        <f>$D$1*74%</f>
        <v>59.2</v>
      </c>
      <c r="AC22" s="14">
        <f>$D$1*74%</f>
        <v>59.2</v>
      </c>
      <c r="AD22" s="14">
        <f>$D$1*74%</f>
        <v>59.2</v>
      </c>
      <c r="AE22" s="1"/>
      <c r="AF22" s="1"/>
      <c r="AG22" s="1"/>
      <c r="AH22" s="1"/>
      <c r="AI22" s="8"/>
    </row>
    <row r="23" spans="1:35" ht="13.5" customHeight="1">
      <c r="A23" s="35"/>
      <c r="B23" s="102"/>
      <c r="C23" s="20">
        <v>2</v>
      </c>
      <c r="D23" s="1">
        <f>$D$1*72%</f>
        <v>57.599999999999994</v>
      </c>
      <c r="E23" s="1">
        <f>$D$1*72%</f>
        <v>57.599999999999994</v>
      </c>
      <c r="F23" s="1">
        <f>$D$1*72%</f>
        <v>57.599999999999994</v>
      </c>
      <c r="G23" s="1"/>
      <c r="H23" s="1"/>
      <c r="I23" s="1"/>
      <c r="J23" s="1"/>
      <c r="K23" s="8"/>
      <c r="L23" s="64"/>
      <c r="M23" s="35"/>
      <c r="N23" s="102"/>
      <c r="O23" s="51">
        <v>5</v>
      </c>
      <c r="P23" s="14">
        <f t="shared" si="10"/>
        <v>64.80000000000001</v>
      </c>
      <c r="Q23" s="1">
        <f t="shared" si="10"/>
        <v>64.80000000000001</v>
      </c>
      <c r="R23" s="1">
        <f t="shared" si="10"/>
        <v>64.80000000000001</v>
      </c>
      <c r="S23" s="1">
        <f t="shared" si="10"/>
        <v>64.80000000000001</v>
      </c>
      <c r="T23" s="1">
        <f t="shared" si="10"/>
        <v>64.80000000000001</v>
      </c>
      <c r="U23" s="1"/>
      <c r="V23" s="1"/>
      <c r="W23" s="8"/>
      <c r="X23" s="65"/>
      <c r="Y23" s="35"/>
      <c r="Z23" s="102"/>
      <c r="AA23" s="51">
        <v>3</v>
      </c>
      <c r="AB23" s="14">
        <f>$D$1*84%</f>
        <v>67.2</v>
      </c>
      <c r="AC23" s="1">
        <f>$D$1*84%</f>
        <v>67.2</v>
      </c>
      <c r="AD23" s="1">
        <f>$D$1*84%</f>
        <v>67.2</v>
      </c>
      <c r="AE23" s="1"/>
      <c r="AF23" s="1"/>
      <c r="AG23" s="1"/>
      <c r="AH23" s="1"/>
      <c r="AI23" s="8"/>
    </row>
    <row r="24" spans="1:35" ht="13.5" customHeight="1" thickBot="1">
      <c r="A24" s="35"/>
      <c r="B24" s="102"/>
      <c r="C24" s="20">
        <v>3</v>
      </c>
      <c r="D24" s="1">
        <f>$D$1*78%</f>
        <v>62.400000000000006</v>
      </c>
      <c r="E24" s="1">
        <f>$D$1*78%</f>
        <v>62.400000000000006</v>
      </c>
      <c r="F24" s="1">
        <f>$D$1*78%</f>
        <v>62.400000000000006</v>
      </c>
      <c r="G24" s="1"/>
      <c r="H24" s="1"/>
      <c r="I24" s="1"/>
      <c r="J24" s="1"/>
      <c r="K24" s="8"/>
      <c r="L24" s="64"/>
      <c r="M24" s="36"/>
      <c r="N24" s="102"/>
      <c r="O24" s="51">
        <v>6</v>
      </c>
      <c r="P24" s="14">
        <f t="shared" si="10"/>
        <v>64.80000000000001</v>
      </c>
      <c r="Q24" s="1">
        <f t="shared" si="10"/>
        <v>64.80000000000001</v>
      </c>
      <c r="R24" s="1">
        <f t="shared" si="10"/>
        <v>64.80000000000001</v>
      </c>
      <c r="S24" s="1">
        <f t="shared" si="10"/>
        <v>64.80000000000001</v>
      </c>
      <c r="T24" s="1">
        <f t="shared" si="10"/>
        <v>64.80000000000001</v>
      </c>
      <c r="U24" s="1"/>
      <c r="V24" s="1"/>
      <c r="W24" s="8"/>
      <c r="X24" s="65"/>
      <c r="Y24" s="35"/>
      <c r="Z24" s="102"/>
      <c r="AA24" s="51">
        <v>4</v>
      </c>
      <c r="AB24" s="14">
        <f aca="true" t="shared" si="11" ref="AB24:AD25">$D$1*87.5%</f>
        <v>70</v>
      </c>
      <c r="AC24" s="1">
        <f t="shared" si="11"/>
        <v>70</v>
      </c>
      <c r="AD24" s="1">
        <f t="shared" si="11"/>
        <v>70</v>
      </c>
      <c r="AE24" s="1"/>
      <c r="AF24" s="1"/>
      <c r="AG24" s="1"/>
      <c r="AH24" s="1"/>
      <c r="AI24" s="8"/>
    </row>
    <row r="25" spans="1:35" ht="13.5" customHeight="1" thickBot="1">
      <c r="A25" s="35"/>
      <c r="B25" s="102"/>
      <c r="C25" s="20">
        <v>4</v>
      </c>
      <c r="D25" s="1">
        <f aca="true" t="shared" si="12" ref="D25:F28">$D$1*83%</f>
        <v>66.39999999999999</v>
      </c>
      <c r="E25" s="1">
        <f t="shared" si="12"/>
        <v>66.39999999999999</v>
      </c>
      <c r="F25" s="1">
        <f t="shared" si="12"/>
        <v>66.39999999999999</v>
      </c>
      <c r="G25" s="1"/>
      <c r="H25" s="1"/>
      <c r="I25" s="1"/>
      <c r="J25" s="1"/>
      <c r="K25" s="8"/>
      <c r="L25" s="64"/>
      <c r="M25" s="32"/>
      <c r="N25" s="102"/>
      <c r="O25" s="52">
        <v>7</v>
      </c>
      <c r="P25" s="12">
        <f>$D$1*80%</f>
        <v>64</v>
      </c>
      <c r="Q25" s="9"/>
      <c r="R25" s="9"/>
      <c r="S25" s="9"/>
      <c r="T25" s="9"/>
      <c r="U25" s="9"/>
      <c r="V25" s="9"/>
      <c r="W25" s="10"/>
      <c r="X25" s="65"/>
      <c r="Y25" s="35"/>
      <c r="Z25" s="102"/>
      <c r="AA25" s="51">
        <v>5</v>
      </c>
      <c r="AB25" s="14">
        <f t="shared" si="11"/>
        <v>70</v>
      </c>
      <c r="AC25" s="1">
        <f t="shared" si="11"/>
        <v>70</v>
      </c>
      <c r="AD25" s="1">
        <f t="shared" si="11"/>
        <v>70</v>
      </c>
      <c r="AE25" s="1"/>
      <c r="AF25" s="1"/>
      <c r="AG25" s="1"/>
      <c r="AH25" s="1"/>
      <c r="AI25" s="8"/>
    </row>
    <row r="26" spans="1:35" ht="13.5" customHeight="1" thickBot="1">
      <c r="A26" s="35"/>
      <c r="B26" s="102"/>
      <c r="C26" s="20">
        <v>5</v>
      </c>
      <c r="D26" s="1">
        <f t="shared" si="12"/>
        <v>66.39999999999999</v>
      </c>
      <c r="E26" s="1">
        <f t="shared" si="12"/>
        <v>66.39999999999999</v>
      </c>
      <c r="F26" s="1">
        <f t="shared" si="12"/>
        <v>66.39999999999999</v>
      </c>
      <c r="G26" s="1"/>
      <c r="H26" s="1"/>
      <c r="I26" s="1"/>
      <c r="J26" s="1"/>
      <c r="K26" s="8"/>
      <c r="L26" s="64"/>
      <c r="M26" s="34">
        <v>12</v>
      </c>
      <c r="N26" s="102"/>
      <c r="O26" s="22">
        <v>1</v>
      </c>
      <c r="P26" s="13">
        <f>$D$1*62.5%</f>
        <v>50</v>
      </c>
      <c r="Q26" s="5">
        <f>$D$1*62.5%</f>
        <v>50</v>
      </c>
      <c r="R26" s="5">
        <f>$D$1*62.5%</f>
        <v>50</v>
      </c>
      <c r="S26" s="5">
        <f>$D$1*62.5%</f>
        <v>50</v>
      </c>
      <c r="T26" s="5">
        <f>$D$1*62.5%</f>
        <v>50</v>
      </c>
      <c r="U26" s="3"/>
      <c r="V26" s="3"/>
      <c r="W26" s="48"/>
      <c r="X26" s="65"/>
      <c r="Y26" s="35"/>
      <c r="Z26" s="102"/>
      <c r="AA26" s="75">
        <v>6</v>
      </c>
      <c r="AB26" s="76">
        <f>$D$1*90%</f>
        <v>72</v>
      </c>
      <c r="AC26" s="2"/>
      <c r="AD26" s="2"/>
      <c r="AE26" s="2"/>
      <c r="AF26" s="2"/>
      <c r="AG26" s="2"/>
      <c r="AH26" s="2"/>
      <c r="AI26" s="29"/>
    </row>
    <row r="27" spans="1:35" ht="13.5" customHeight="1">
      <c r="A27" s="35"/>
      <c r="B27" s="102"/>
      <c r="C27" s="20">
        <v>6</v>
      </c>
      <c r="D27" s="1">
        <f t="shared" si="12"/>
        <v>66.39999999999999</v>
      </c>
      <c r="E27" s="1">
        <f t="shared" si="12"/>
        <v>66.39999999999999</v>
      </c>
      <c r="F27" s="1">
        <f t="shared" si="12"/>
        <v>66.39999999999999</v>
      </c>
      <c r="G27" s="1"/>
      <c r="H27" s="1"/>
      <c r="I27" s="1"/>
      <c r="J27" s="1"/>
      <c r="K27" s="8"/>
      <c r="L27" s="64"/>
      <c r="M27" s="35"/>
      <c r="N27" s="102"/>
      <c r="O27" s="20">
        <v>2</v>
      </c>
      <c r="P27" s="14">
        <f>$D$1*72%</f>
        <v>57.599999999999994</v>
      </c>
      <c r="Q27" s="14">
        <f>$D$1*72%</f>
        <v>57.599999999999994</v>
      </c>
      <c r="R27" s="14">
        <f>$D$1*72%</f>
        <v>57.599999999999994</v>
      </c>
      <c r="S27" s="1"/>
      <c r="T27" s="1"/>
      <c r="U27" s="1"/>
      <c r="V27" s="1"/>
      <c r="W27" s="8"/>
      <c r="X27" s="65"/>
      <c r="Y27" s="34">
        <v>21</v>
      </c>
      <c r="Z27" s="102"/>
      <c r="AA27" s="50">
        <v>1</v>
      </c>
      <c r="AB27" s="13">
        <f>$D$1*65%</f>
        <v>52</v>
      </c>
      <c r="AC27" s="5">
        <f>$D$1*65%</f>
        <v>52</v>
      </c>
      <c r="AD27" s="5">
        <f>$D$1*65%</f>
        <v>52</v>
      </c>
      <c r="AE27" s="5">
        <f>$D$1*65%</f>
        <v>52</v>
      </c>
      <c r="AF27" s="5">
        <f>$D$1*65%</f>
        <v>52</v>
      </c>
      <c r="AG27" s="5"/>
      <c r="AH27" s="5"/>
      <c r="AI27" s="6"/>
    </row>
    <row r="28" spans="1:35" ht="13.5" customHeight="1">
      <c r="A28" s="35"/>
      <c r="B28" s="102"/>
      <c r="C28" s="20">
        <v>7</v>
      </c>
      <c r="D28" s="1">
        <f t="shared" si="12"/>
        <v>66.39999999999999</v>
      </c>
      <c r="E28" s="1">
        <f t="shared" si="12"/>
        <v>66.39999999999999</v>
      </c>
      <c r="F28" s="1">
        <f t="shared" si="12"/>
        <v>66.39999999999999</v>
      </c>
      <c r="G28" s="1"/>
      <c r="H28" s="1"/>
      <c r="I28" s="1"/>
      <c r="J28" s="1"/>
      <c r="K28" s="8"/>
      <c r="L28" s="64"/>
      <c r="M28" s="35"/>
      <c r="N28" s="102"/>
      <c r="O28" s="20">
        <v>3</v>
      </c>
      <c r="P28" s="1">
        <f>$D$1*80%</f>
        <v>64</v>
      </c>
      <c r="Q28" s="1">
        <f>$D$1*80%</f>
        <v>64</v>
      </c>
      <c r="R28" s="1">
        <f>$D$1*80%</f>
        <v>64</v>
      </c>
      <c r="S28" s="1"/>
      <c r="T28" s="1"/>
      <c r="U28" s="1"/>
      <c r="V28" s="1"/>
      <c r="W28" s="8"/>
      <c r="X28" s="65"/>
      <c r="Y28" s="35"/>
      <c r="Z28" s="102"/>
      <c r="AA28" s="51">
        <v>2</v>
      </c>
      <c r="AB28" s="14">
        <f>$D$1*74%</f>
        <v>59.2</v>
      </c>
      <c r="AC28" s="14">
        <f>$D$1*74%</f>
        <v>59.2</v>
      </c>
      <c r="AD28" s="14">
        <f>$D$1*74%</f>
        <v>59.2</v>
      </c>
      <c r="AE28" s="14">
        <f>$D$1*74%</f>
        <v>59.2</v>
      </c>
      <c r="AF28" s="14">
        <f>$D$1*74%</f>
        <v>59.2</v>
      </c>
      <c r="AG28" s="1"/>
      <c r="AH28" s="1"/>
      <c r="AI28" s="8"/>
    </row>
    <row r="29" spans="1:35" ht="13.5" customHeight="1" thickBot="1">
      <c r="A29" s="36"/>
      <c r="B29" s="102"/>
      <c r="C29" s="21">
        <v>8</v>
      </c>
      <c r="D29" s="9">
        <f>$D$1*72%</f>
        <v>57.599999999999994</v>
      </c>
      <c r="E29" s="9"/>
      <c r="F29" s="9"/>
      <c r="G29" s="9"/>
      <c r="H29" s="9"/>
      <c r="I29" s="9"/>
      <c r="J29" s="9"/>
      <c r="K29" s="10"/>
      <c r="L29" s="64"/>
      <c r="M29" s="35"/>
      <c r="N29" s="102"/>
      <c r="O29" s="20">
        <v>4</v>
      </c>
      <c r="P29" s="1">
        <f aca="true" t="shared" si="13" ref="P29:R31">$D$1*85%</f>
        <v>68</v>
      </c>
      <c r="Q29" s="1">
        <f t="shared" si="13"/>
        <v>68</v>
      </c>
      <c r="R29" s="1">
        <f t="shared" si="13"/>
        <v>68</v>
      </c>
      <c r="S29" s="1"/>
      <c r="T29" s="1"/>
      <c r="U29" s="1"/>
      <c r="V29" s="1"/>
      <c r="W29" s="8"/>
      <c r="X29" s="65"/>
      <c r="Y29" s="35"/>
      <c r="Z29" s="102"/>
      <c r="AA29" s="51">
        <v>3</v>
      </c>
      <c r="AB29" s="14">
        <f aca="true" t="shared" si="14" ref="AB29:AF31">$D$1*84%</f>
        <v>67.2</v>
      </c>
      <c r="AC29" s="14">
        <f t="shared" si="14"/>
        <v>67.2</v>
      </c>
      <c r="AD29" s="14">
        <f t="shared" si="14"/>
        <v>67.2</v>
      </c>
      <c r="AE29" s="14">
        <f t="shared" si="14"/>
        <v>67.2</v>
      </c>
      <c r="AF29" s="14">
        <f t="shared" si="14"/>
        <v>67.2</v>
      </c>
      <c r="AG29" s="1"/>
      <c r="AH29" s="1"/>
      <c r="AI29" s="8"/>
    </row>
    <row r="30" spans="1:35" ht="13.5" customHeight="1">
      <c r="A30" s="34">
        <v>5</v>
      </c>
      <c r="B30" s="102"/>
      <c r="C30" s="19">
        <v>1</v>
      </c>
      <c r="D30" s="5">
        <f aca="true" t="shared" si="15" ref="D30:K30">$D$1*62.5%</f>
        <v>50</v>
      </c>
      <c r="E30" s="5">
        <f t="shared" si="15"/>
        <v>50</v>
      </c>
      <c r="F30" s="5">
        <f t="shared" si="15"/>
        <v>50</v>
      </c>
      <c r="G30" s="5">
        <f t="shared" si="15"/>
        <v>50</v>
      </c>
      <c r="H30" s="5">
        <f t="shared" si="15"/>
        <v>50</v>
      </c>
      <c r="I30" s="5">
        <f t="shared" si="15"/>
        <v>50</v>
      </c>
      <c r="J30" s="5">
        <f t="shared" si="15"/>
        <v>50</v>
      </c>
      <c r="K30" s="6">
        <f t="shared" si="15"/>
        <v>50</v>
      </c>
      <c r="L30" s="64"/>
      <c r="M30" s="35"/>
      <c r="N30" s="102"/>
      <c r="O30" s="20">
        <v>5</v>
      </c>
      <c r="P30" s="1">
        <f t="shared" si="13"/>
        <v>68</v>
      </c>
      <c r="Q30" s="1">
        <f t="shared" si="13"/>
        <v>68</v>
      </c>
      <c r="R30" s="1">
        <f t="shared" si="13"/>
        <v>68</v>
      </c>
      <c r="S30" s="1"/>
      <c r="T30" s="1"/>
      <c r="U30" s="1"/>
      <c r="V30" s="1"/>
      <c r="W30" s="8"/>
      <c r="X30" s="65"/>
      <c r="Y30" s="35"/>
      <c r="Z30" s="102"/>
      <c r="AA30" s="51">
        <v>4</v>
      </c>
      <c r="AB30" s="14">
        <f t="shared" si="14"/>
        <v>67.2</v>
      </c>
      <c r="AC30" s="14">
        <f t="shared" si="14"/>
        <v>67.2</v>
      </c>
      <c r="AD30" s="14">
        <f t="shared" si="14"/>
        <v>67.2</v>
      </c>
      <c r="AE30" s="14">
        <f t="shared" si="14"/>
        <v>67.2</v>
      </c>
      <c r="AF30" s="14">
        <f t="shared" si="14"/>
        <v>67.2</v>
      </c>
      <c r="AG30" s="1"/>
      <c r="AH30" s="1"/>
      <c r="AI30" s="8"/>
    </row>
    <row r="31" spans="1:35" ht="13.5" customHeight="1">
      <c r="A31" s="35"/>
      <c r="B31" s="102"/>
      <c r="C31" s="20">
        <v>2</v>
      </c>
      <c r="D31" s="1">
        <f aca="true" t="shared" si="16" ref="D31:K34">$D$1*67%</f>
        <v>53.6</v>
      </c>
      <c r="E31" s="1">
        <f t="shared" si="16"/>
        <v>53.6</v>
      </c>
      <c r="F31" s="1">
        <f t="shared" si="16"/>
        <v>53.6</v>
      </c>
      <c r="G31" s="1">
        <f t="shared" si="16"/>
        <v>53.6</v>
      </c>
      <c r="H31" s="1">
        <f t="shared" si="16"/>
        <v>53.6</v>
      </c>
      <c r="I31" s="1">
        <f t="shared" si="16"/>
        <v>53.6</v>
      </c>
      <c r="J31" s="1">
        <f t="shared" si="16"/>
        <v>53.6</v>
      </c>
      <c r="K31" s="8">
        <f t="shared" si="16"/>
        <v>53.6</v>
      </c>
      <c r="L31" s="64"/>
      <c r="M31" s="35"/>
      <c r="N31" s="102"/>
      <c r="O31" s="20">
        <v>6</v>
      </c>
      <c r="P31" s="1">
        <f t="shared" si="13"/>
        <v>68</v>
      </c>
      <c r="Q31" s="1">
        <f t="shared" si="13"/>
        <v>68</v>
      </c>
      <c r="R31" s="1">
        <f t="shared" si="13"/>
        <v>68</v>
      </c>
      <c r="S31" s="1"/>
      <c r="T31" s="1"/>
      <c r="U31" s="1"/>
      <c r="V31" s="1"/>
      <c r="W31" s="8"/>
      <c r="X31" s="65"/>
      <c r="Y31" s="35"/>
      <c r="Z31" s="102"/>
      <c r="AA31" s="51">
        <v>5</v>
      </c>
      <c r="AB31" s="14">
        <f t="shared" si="14"/>
        <v>67.2</v>
      </c>
      <c r="AC31" s="14">
        <f t="shared" si="14"/>
        <v>67.2</v>
      </c>
      <c r="AD31" s="14">
        <f t="shared" si="14"/>
        <v>67.2</v>
      </c>
      <c r="AE31" s="14">
        <f t="shared" si="14"/>
        <v>67.2</v>
      </c>
      <c r="AF31" s="14">
        <f t="shared" si="14"/>
        <v>67.2</v>
      </c>
      <c r="AG31" s="1"/>
      <c r="AH31" s="1"/>
      <c r="AI31" s="8"/>
    </row>
    <row r="32" spans="1:35" ht="13.5" customHeight="1" thickBot="1">
      <c r="A32" s="35"/>
      <c r="B32" s="102"/>
      <c r="C32" s="20">
        <v>3</v>
      </c>
      <c r="D32" s="1">
        <f t="shared" si="16"/>
        <v>53.6</v>
      </c>
      <c r="E32" s="1">
        <f t="shared" si="16"/>
        <v>53.6</v>
      </c>
      <c r="F32" s="1">
        <f t="shared" si="16"/>
        <v>53.6</v>
      </c>
      <c r="G32" s="1">
        <f t="shared" si="16"/>
        <v>53.6</v>
      </c>
      <c r="H32" s="1">
        <f t="shared" si="16"/>
        <v>53.6</v>
      </c>
      <c r="I32" s="1">
        <f t="shared" si="16"/>
        <v>53.6</v>
      </c>
      <c r="J32" s="1">
        <f t="shared" si="16"/>
        <v>53.6</v>
      </c>
      <c r="K32" s="8">
        <f t="shared" si="16"/>
        <v>53.6</v>
      </c>
      <c r="L32" s="64"/>
      <c r="M32" s="35"/>
      <c r="N32" s="102"/>
      <c r="O32" s="20">
        <v>7</v>
      </c>
      <c r="P32" s="14">
        <f>$D$1*81%</f>
        <v>64.80000000000001</v>
      </c>
      <c r="Q32" s="1"/>
      <c r="R32" s="1"/>
      <c r="S32" s="1"/>
      <c r="T32" s="1"/>
      <c r="U32" s="1"/>
      <c r="V32" s="1"/>
      <c r="W32" s="8"/>
      <c r="X32" s="65"/>
      <c r="Y32" s="38"/>
      <c r="Z32" s="102"/>
      <c r="AA32" s="75">
        <v>6</v>
      </c>
      <c r="AB32" s="76">
        <f>$D$1*91%</f>
        <v>72.8</v>
      </c>
      <c r="AC32" s="2"/>
      <c r="AD32" s="2"/>
      <c r="AE32" s="2"/>
      <c r="AF32" s="2"/>
      <c r="AG32" s="2"/>
      <c r="AH32" s="2"/>
      <c r="AI32" s="29"/>
    </row>
    <row r="33" spans="1:35" ht="13.5" customHeight="1">
      <c r="A33" s="35"/>
      <c r="B33" s="102"/>
      <c r="C33" s="20">
        <v>4</v>
      </c>
      <c r="D33" s="1">
        <f t="shared" si="16"/>
        <v>53.6</v>
      </c>
      <c r="E33" s="1">
        <f t="shared" si="16"/>
        <v>53.6</v>
      </c>
      <c r="F33" s="1">
        <f t="shared" si="16"/>
        <v>53.6</v>
      </c>
      <c r="G33" s="1">
        <f t="shared" si="16"/>
        <v>53.6</v>
      </c>
      <c r="H33" s="1">
        <f t="shared" si="16"/>
        <v>53.6</v>
      </c>
      <c r="I33" s="1">
        <f t="shared" si="16"/>
        <v>53.6</v>
      </c>
      <c r="J33" s="1">
        <f t="shared" si="16"/>
        <v>53.6</v>
      </c>
      <c r="K33" s="8">
        <f t="shared" si="16"/>
        <v>53.6</v>
      </c>
      <c r="L33" s="64"/>
      <c r="M33" s="34">
        <v>13</v>
      </c>
      <c r="N33" s="102"/>
      <c r="O33" s="16">
        <v>1</v>
      </c>
      <c r="P33" s="13">
        <f aca="true" t="shared" si="17" ref="P33:W33">$D$1*62.5%</f>
        <v>50</v>
      </c>
      <c r="Q33" s="13">
        <f t="shared" si="17"/>
        <v>50</v>
      </c>
      <c r="R33" s="13">
        <f t="shared" si="17"/>
        <v>50</v>
      </c>
      <c r="S33" s="13">
        <f t="shared" si="17"/>
        <v>50</v>
      </c>
      <c r="T33" s="13">
        <f t="shared" si="17"/>
        <v>50</v>
      </c>
      <c r="U33" s="13">
        <f t="shared" si="17"/>
        <v>50</v>
      </c>
      <c r="V33" s="13">
        <f t="shared" si="17"/>
        <v>50</v>
      </c>
      <c r="W33" s="57">
        <f t="shared" si="17"/>
        <v>50</v>
      </c>
      <c r="X33" s="65"/>
      <c r="Y33" s="77">
        <v>22</v>
      </c>
      <c r="Z33" s="102"/>
      <c r="AA33" s="42">
        <v>1</v>
      </c>
      <c r="AB33" s="4">
        <f>$D$1*65%</f>
        <v>52</v>
      </c>
      <c r="AC33" s="5">
        <f>$D$1*65%</f>
        <v>52</v>
      </c>
      <c r="AD33" s="5">
        <f>$D$1*65%</f>
        <v>52</v>
      </c>
      <c r="AE33" s="5">
        <f>$D$1*65%</f>
        <v>52</v>
      </c>
      <c r="AF33" s="5">
        <f>$D$1*65%</f>
        <v>52</v>
      </c>
      <c r="AG33" s="5"/>
      <c r="AH33" s="5"/>
      <c r="AI33" s="6"/>
    </row>
    <row r="34" spans="1:35" ht="13.5" customHeight="1">
      <c r="A34" s="35"/>
      <c r="B34" s="102"/>
      <c r="C34" s="20">
        <v>5</v>
      </c>
      <c r="D34" s="1">
        <f t="shared" si="16"/>
        <v>53.6</v>
      </c>
      <c r="E34" s="1">
        <f t="shared" si="16"/>
        <v>53.6</v>
      </c>
      <c r="F34" s="1">
        <f t="shared" si="16"/>
        <v>53.6</v>
      </c>
      <c r="G34" s="1">
        <f t="shared" si="16"/>
        <v>53.6</v>
      </c>
      <c r="H34" s="1">
        <f t="shared" si="16"/>
        <v>53.6</v>
      </c>
      <c r="I34" s="1">
        <f t="shared" si="16"/>
        <v>53.6</v>
      </c>
      <c r="J34" s="1">
        <f t="shared" si="16"/>
        <v>53.6</v>
      </c>
      <c r="K34" s="8">
        <f t="shared" si="16"/>
        <v>53.6</v>
      </c>
      <c r="L34" s="64"/>
      <c r="M34" s="35"/>
      <c r="N34" s="102"/>
      <c r="O34" s="17">
        <v>2</v>
      </c>
      <c r="P34" s="14">
        <f aca="true" t="shared" si="18" ref="P34:W37">$D$1*72%</f>
        <v>57.599999999999994</v>
      </c>
      <c r="Q34" s="14">
        <f t="shared" si="18"/>
        <v>57.599999999999994</v>
      </c>
      <c r="R34" s="14">
        <f t="shared" si="18"/>
        <v>57.599999999999994</v>
      </c>
      <c r="S34" s="14">
        <f t="shared" si="18"/>
        <v>57.599999999999994</v>
      </c>
      <c r="T34" s="14">
        <f t="shared" si="18"/>
        <v>57.599999999999994</v>
      </c>
      <c r="U34" s="14">
        <f t="shared" si="18"/>
        <v>57.599999999999994</v>
      </c>
      <c r="V34" s="14">
        <f t="shared" si="18"/>
        <v>57.599999999999994</v>
      </c>
      <c r="W34" s="58">
        <f t="shared" si="18"/>
        <v>57.599999999999994</v>
      </c>
      <c r="X34" s="65"/>
      <c r="Y34" s="55"/>
      <c r="Z34" s="102"/>
      <c r="AA34" s="43">
        <v>2</v>
      </c>
      <c r="AB34" s="7">
        <f>$D$1*76%</f>
        <v>60.8</v>
      </c>
      <c r="AC34" s="1">
        <f>$D$1*76%</f>
        <v>60.8</v>
      </c>
      <c r="AD34" s="1">
        <f>$D$1*76%</f>
        <v>60.8</v>
      </c>
      <c r="AE34" s="1">
        <f>$D$1*76%</f>
        <v>60.8</v>
      </c>
      <c r="AF34" s="1">
        <f>$D$1*76%</f>
        <v>60.8</v>
      </c>
      <c r="AG34" s="1"/>
      <c r="AH34" s="1"/>
      <c r="AI34" s="8"/>
    </row>
    <row r="35" spans="1:35" ht="13.5" customHeight="1" thickBot="1">
      <c r="A35" s="36"/>
      <c r="B35" s="102"/>
      <c r="C35" s="21">
        <v>6</v>
      </c>
      <c r="D35" s="9">
        <f>$D$1*73%</f>
        <v>58.4</v>
      </c>
      <c r="E35" s="9"/>
      <c r="F35" s="9"/>
      <c r="G35" s="9"/>
      <c r="H35" s="9"/>
      <c r="I35" s="9"/>
      <c r="J35" s="9"/>
      <c r="K35" s="10"/>
      <c r="L35" s="64"/>
      <c r="M35" s="35"/>
      <c r="N35" s="102"/>
      <c r="O35" s="17">
        <v>3</v>
      </c>
      <c r="P35" s="14">
        <f t="shared" si="18"/>
        <v>57.599999999999994</v>
      </c>
      <c r="Q35" s="14">
        <f t="shared" si="18"/>
        <v>57.599999999999994</v>
      </c>
      <c r="R35" s="14">
        <f t="shared" si="18"/>
        <v>57.599999999999994</v>
      </c>
      <c r="S35" s="14">
        <f t="shared" si="18"/>
        <v>57.599999999999994</v>
      </c>
      <c r="T35" s="14">
        <f t="shared" si="18"/>
        <v>57.599999999999994</v>
      </c>
      <c r="U35" s="14">
        <f t="shared" si="18"/>
        <v>57.599999999999994</v>
      </c>
      <c r="V35" s="14">
        <f t="shared" si="18"/>
        <v>57.599999999999994</v>
      </c>
      <c r="W35" s="58">
        <f t="shared" si="18"/>
        <v>57.599999999999994</v>
      </c>
      <c r="X35" s="65"/>
      <c r="Y35" s="55"/>
      <c r="Z35" s="102"/>
      <c r="AA35" s="43">
        <v>3</v>
      </c>
      <c r="AB35" s="7">
        <f>$D$1*85%</f>
        <v>68</v>
      </c>
      <c r="AC35" s="1">
        <f>$D$1*85%</f>
        <v>68</v>
      </c>
      <c r="AD35" s="1"/>
      <c r="AE35" s="1"/>
      <c r="AF35" s="1"/>
      <c r="AG35" s="1"/>
      <c r="AH35" s="1"/>
      <c r="AI35" s="8"/>
    </row>
    <row r="36" spans="1:35" ht="13.5" customHeight="1">
      <c r="A36" s="34">
        <v>6</v>
      </c>
      <c r="B36" s="102"/>
      <c r="C36" s="19">
        <v>1</v>
      </c>
      <c r="D36" s="5">
        <f>$D$1*62.5%</f>
        <v>50</v>
      </c>
      <c r="E36" s="5">
        <f>$D$1*62.5%</f>
        <v>50</v>
      </c>
      <c r="F36" s="5">
        <f>$D$1*62.5%</f>
        <v>50</v>
      </c>
      <c r="G36" s="5">
        <f>$D$1*62.5%</f>
        <v>50</v>
      </c>
      <c r="H36" s="5">
        <f>$D$1*62.5%</f>
        <v>50</v>
      </c>
      <c r="I36" s="5"/>
      <c r="J36" s="5"/>
      <c r="K36" s="6"/>
      <c r="L36" s="64"/>
      <c r="M36" s="35"/>
      <c r="N36" s="102"/>
      <c r="O36" s="17">
        <v>4</v>
      </c>
      <c r="P36" s="14">
        <f t="shared" si="18"/>
        <v>57.599999999999994</v>
      </c>
      <c r="Q36" s="14">
        <f t="shared" si="18"/>
        <v>57.599999999999994</v>
      </c>
      <c r="R36" s="14">
        <f t="shared" si="18"/>
        <v>57.599999999999994</v>
      </c>
      <c r="S36" s="14">
        <f t="shared" si="18"/>
        <v>57.599999999999994</v>
      </c>
      <c r="T36" s="14">
        <f t="shared" si="18"/>
        <v>57.599999999999994</v>
      </c>
      <c r="U36" s="14">
        <f t="shared" si="18"/>
        <v>57.599999999999994</v>
      </c>
      <c r="V36" s="14">
        <f t="shared" si="18"/>
        <v>57.599999999999994</v>
      </c>
      <c r="W36" s="58">
        <f t="shared" si="18"/>
        <v>57.599999999999994</v>
      </c>
      <c r="X36" s="65"/>
      <c r="Y36" s="55"/>
      <c r="Z36" s="102"/>
      <c r="AA36" s="43">
        <v>4</v>
      </c>
      <c r="AB36" s="7">
        <f aca="true" t="shared" si="19" ref="AB36:AC38">$D$1*91%</f>
        <v>72.8</v>
      </c>
      <c r="AC36" s="1">
        <f t="shared" si="19"/>
        <v>72.8</v>
      </c>
      <c r="AD36" s="1"/>
      <c r="AE36" s="1"/>
      <c r="AF36" s="1"/>
      <c r="AG36" s="1"/>
      <c r="AH36" s="1"/>
      <c r="AI36" s="8"/>
    </row>
    <row r="37" spans="1:35" ht="13.5" customHeight="1">
      <c r="A37" s="35"/>
      <c r="B37" s="102"/>
      <c r="C37" s="20">
        <v>2</v>
      </c>
      <c r="D37" s="1">
        <f>$D$1*72%</f>
        <v>57.599999999999994</v>
      </c>
      <c r="E37" s="1">
        <f>$D$1*72%</f>
        <v>57.599999999999994</v>
      </c>
      <c r="F37" s="1">
        <f>$D$1*72%</f>
        <v>57.599999999999994</v>
      </c>
      <c r="G37" s="1">
        <f>$D$1*72%</f>
        <v>57.599999999999994</v>
      </c>
      <c r="H37" s="1">
        <f>$D$1*72%</f>
        <v>57.599999999999994</v>
      </c>
      <c r="I37" s="1"/>
      <c r="J37" s="1"/>
      <c r="K37" s="8"/>
      <c r="L37" s="64"/>
      <c r="M37" s="35"/>
      <c r="N37" s="102"/>
      <c r="O37" s="17">
        <v>5</v>
      </c>
      <c r="P37" s="14">
        <f t="shared" si="18"/>
        <v>57.599999999999994</v>
      </c>
      <c r="Q37" s="14">
        <f t="shared" si="18"/>
        <v>57.599999999999994</v>
      </c>
      <c r="R37" s="14">
        <f t="shared" si="18"/>
        <v>57.599999999999994</v>
      </c>
      <c r="S37" s="14">
        <f t="shared" si="18"/>
        <v>57.599999999999994</v>
      </c>
      <c r="T37" s="14">
        <f t="shared" si="18"/>
        <v>57.599999999999994</v>
      </c>
      <c r="U37" s="14">
        <f t="shared" si="18"/>
        <v>57.599999999999994</v>
      </c>
      <c r="V37" s="14">
        <f t="shared" si="18"/>
        <v>57.599999999999994</v>
      </c>
      <c r="W37" s="58">
        <f t="shared" si="18"/>
        <v>57.599999999999994</v>
      </c>
      <c r="X37" s="65"/>
      <c r="Y37" s="55"/>
      <c r="Z37" s="102"/>
      <c r="AA37" s="43">
        <v>5</v>
      </c>
      <c r="AB37" s="7">
        <f t="shared" si="19"/>
        <v>72.8</v>
      </c>
      <c r="AC37" s="1">
        <f t="shared" si="19"/>
        <v>72.8</v>
      </c>
      <c r="AD37" s="1"/>
      <c r="AE37" s="1"/>
      <c r="AF37" s="1"/>
      <c r="AG37" s="1"/>
      <c r="AH37" s="1"/>
      <c r="AI37" s="8"/>
    </row>
    <row r="38" spans="1:35" ht="13.5" customHeight="1" thickBot="1">
      <c r="A38" s="35"/>
      <c r="B38" s="102"/>
      <c r="C38" s="20">
        <v>3</v>
      </c>
      <c r="D38" s="1">
        <f aca="true" t="shared" si="20" ref="D38:H41">$D$1*78%</f>
        <v>62.400000000000006</v>
      </c>
      <c r="E38" s="1">
        <f t="shared" si="20"/>
        <v>62.400000000000006</v>
      </c>
      <c r="F38" s="1">
        <f t="shared" si="20"/>
        <v>62.400000000000006</v>
      </c>
      <c r="G38" s="1">
        <f t="shared" si="20"/>
        <v>62.400000000000006</v>
      </c>
      <c r="H38" s="1">
        <f t="shared" si="20"/>
        <v>62.400000000000006</v>
      </c>
      <c r="I38" s="1"/>
      <c r="J38" s="1"/>
      <c r="K38" s="8"/>
      <c r="L38" s="64"/>
      <c r="M38" s="36"/>
      <c r="N38" s="102"/>
      <c r="O38" s="18">
        <v>6</v>
      </c>
      <c r="P38" s="9">
        <f>$D$1*82%</f>
        <v>65.6</v>
      </c>
      <c r="Q38" s="9"/>
      <c r="R38" s="9"/>
      <c r="S38" s="9"/>
      <c r="T38" s="9"/>
      <c r="U38" s="9"/>
      <c r="V38" s="9"/>
      <c r="W38" s="10"/>
      <c r="X38" s="65"/>
      <c r="Y38" s="55"/>
      <c r="Z38" s="102"/>
      <c r="AA38" s="43">
        <v>6</v>
      </c>
      <c r="AB38" s="7">
        <f t="shared" si="19"/>
        <v>72.8</v>
      </c>
      <c r="AC38" s="1">
        <f t="shared" si="19"/>
        <v>72.8</v>
      </c>
      <c r="AD38" s="1"/>
      <c r="AE38" s="1"/>
      <c r="AF38" s="1"/>
      <c r="AG38" s="1"/>
      <c r="AH38" s="1"/>
      <c r="AI38" s="8"/>
    </row>
    <row r="39" spans="1:35" ht="13.5" customHeight="1" thickBot="1">
      <c r="A39" s="35"/>
      <c r="B39" s="102"/>
      <c r="C39" s="20">
        <v>4</v>
      </c>
      <c r="D39" s="1">
        <f t="shared" si="20"/>
        <v>62.400000000000006</v>
      </c>
      <c r="E39" s="1">
        <f t="shared" si="20"/>
        <v>62.400000000000006</v>
      </c>
      <c r="F39" s="1">
        <f t="shared" si="20"/>
        <v>62.400000000000006</v>
      </c>
      <c r="G39" s="1">
        <f t="shared" si="20"/>
        <v>62.400000000000006</v>
      </c>
      <c r="H39" s="1">
        <f t="shared" si="20"/>
        <v>62.400000000000006</v>
      </c>
      <c r="I39" s="1"/>
      <c r="J39" s="1"/>
      <c r="K39" s="8"/>
      <c r="L39" s="64"/>
      <c r="M39" s="34">
        <v>14</v>
      </c>
      <c r="N39" s="102"/>
      <c r="O39" s="19">
        <v>1</v>
      </c>
      <c r="P39" s="13">
        <f>$D$1*62.5%</f>
        <v>50</v>
      </c>
      <c r="Q39" s="13">
        <f>$D$1*62.5%</f>
        <v>50</v>
      </c>
      <c r="R39" s="13">
        <f>$D$1*62.5%</f>
        <v>50</v>
      </c>
      <c r="S39" s="13">
        <f>$D$1*62.5%</f>
        <v>50</v>
      </c>
      <c r="T39" s="13">
        <f>$D$1*62.5%</f>
        <v>50</v>
      </c>
      <c r="U39" s="5"/>
      <c r="V39" s="5"/>
      <c r="W39" s="6"/>
      <c r="X39" s="65"/>
      <c r="Y39" s="56"/>
      <c r="Z39" s="102"/>
      <c r="AA39" s="74">
        <v>7</v>
      </c>
      <c r="AB39" s="69">
        <f>$D$1*92%</f>
        <v>73.60000000000001</v>
      </c>
      <c r="AC39" s="9"/>
      <c r="AD39" s="9"/>
      <c r="AE39" s="9"/>
      <c r="AF39" s="9"/>
      <c r="AG39" s="9"/>
      <c r="AH39" s="9"/>
      <c r="AI39" s="10"/>
    </row>
    <row r="40" spans="1:35" ht="13.5" customHeight="1" thickBot="1">
      <c r="A40" s="35"/>
      <c r="B40" s="102"/>
      <c r="C40" s="20">
        <v>5</v>
      </c>
      <c r="D40" s="1">
        <f t="shared" si="20"/>
        <v>62.400000000000006</v>
      </c>
      <c r="E40" s="1">
        <f t="shared" si="20"/>
        <v>62.400000000000006</v>
      </c>
      <c r="F40" s="1">
        <f t="shared" si="20"/>
        <v>62.400000000000006</v>
      </c>
      <c r="G40" s="1">
        <f t="shared" si="20"/>
        <v>62.400000000000006</v>
      </c>
      <c r="H40" s="1">
        <f t="shared" si="20"/>
        <v>62.400000000000006</v>
      </c>
      <c r="I40" s="1"/>
      <c r="J40" s="1"/>
      <c r="K40" s="8"/>
      <c r="L40" s="64"/>
      <c r="M40" s="35"/>
      <c r="N40" s="102"/>
      <c r="O40" s="20">
        <v>2</v>
      </c>
      <c r="P40" s="14">
        <f>$D$1*72%</f>
        <v>57.599999999999994</v>
      </c>
      <c r="Q40" s="14">
        <f>$D$1*72%</f>
        <v>57.599999999999994</v>
      </c>
      <c r="R40" s="14">
        <f>$D$1*72%</f>
        <v>57.599999999999994</v>
      </c>
      <c r="S40" s="14">
        <f>$D$1*72%</f>
        <v>57.599999999999994</v>
      </c>
      <c r="T40" s="14">
        <f>$D$1*72%</f>
        <v>57.599999999999994</v>
      </c>
      <c r="U40" s="1"/>
      <c r="V40" s="1"/>
      <c r="W40" s="8"/>
      <c r="X40" s="65"/>
      <c r="Y40" s="78">
        <v>23</v>
      </c>
      <c r="Z40" s="102"/>
      <c r="AA40" s="50">
        <v>1</v>
      </c>
      <c r="AB40" s="104" t="s">
        <v>3</v>
      </c>
      <c r="AC40" s="104"/>
      <c r="AD40" s="104"/>
      <c r="AE40" s="104"/>
      <c r="AF40" s="104"/>
      <c r="AG40" s="104"/>
      <c r="AH40" s="104"/>
      <c r="AI40" s="105"/>
    </row>
    <row r="41" spans="1:35" ht="13.5" customHeight="1" thickBot="1">
      <c r="A41" s="35"/>
      <c r="B41" s="102"/>
      <c r="C41" s="20">
        <v>6</v>
      </c>
      <c r="D41" s="1">
        <f t="shared" si="20"/>
        <v>62.400000000000006</v>
      </c>
      <c r="E41" s="1">
        <f t="shared" si="20"/>
        <v>62.400000000000006</v>
      </c>
      <c r="F41" s="1">
        <f t="shared" si="20"/>
        <v>62.400000000000006</v>
      </c>
      <c r="G41" s="1">
        <f t="shared" si="20"/>
        <v>62.400000000000006</v>
      </c>
      <c r="H41" s="1">
        <f t="shared" si="20"/>
        <v>62.400000000000006</v>
      </c>
      <c r="I41" s="1"/>
      <c r="J41" s="1"/>
      <c r="K41" s="8"/>
      <c r="L41" s="64"/>
      <c r="M41" s="35"/>
      <c r="N41" s="102"/>
      <c r="O41" s="20">
        <v>3</v>
      </c>
      <c r="P41" s="1">
        <f aca="true" t="shared" si="21" ref="P41:T44">$D$1*81%</f>
        <v>64.80000000000001</v>
      </c>
      <c r="Q41" s="1">
        <f t="shared" si="21"/>
        <v>64.80000000000001</v>
      </c>
      <c r="R41" s="1">
        <f t="shared" si="21"/>
        <v>64.80000000000001</v>
      </c>
      <c r="S41" s="1">
        <f t="shared" si="21"/>
        <v>64.80000000000001</v>
      </c>
      <c r="T41" s="1">
        <f t="shared" si="21"/>
        <v>64.80000000000001</v>
      </c>
      <c r="U41" s="1"/>
      <c r="V41" s="1"/>
      <c r="W41" s="8"/>
      <c r="X41" s="65"/>
      <c r="Y41" s="33">
        <v>24</v>
      </c>
      <c r="Z41" s="103"/>
      <c r="AA41" s="90">
        <v>1</v>
      </c>
      <c r="AB41" s="106" t="s">
        <v>4</v>
      </c>
      <c r="AC41" s="106"/>
      <c r="AD41" s="106"/>
      <c r="AE41" s="106"/>
      <c r="AF41" s="106"/>
      <c r="AG41" s="106"/>
      <c r="AH41" s="106"/>
      <c r="AI41" s="107"/>
    </row>
    <row r="42" spans="1:35" ht="13.5" customHeight="1" thickBot="1">
      <c r="A42" s="36"/>
      <c r="B42" s="102"/>
      <c r="C42" s="21">
        <v>7</v>
      </c>
      <c r="D42" s="9">
        <f>$D$1*74%</f>
        <v>59.2</v>
      </c>
      <c r="E42" s="9"/>
      <c r="F42" s="9"/>
      <c r="G42" s="9"/>
      <c r="H42" s="9"/>
      <c r="I42" s="9"/>
      <c r="J42" s="9"/>
      <c r="K42" s="10"/>
      <c r="L42" s="64"/>
      <c r="M42" s="35"/>
      <c r="N42" s="102"/>
      <c r="O42" s="20">
        <v>4</v>
      </c>
      <c r="P42" s="1">
        <f t="shared" si="21"/>
        <v>64.80000000000001</v>
      </c>
      <c r="Q42" s="1">
        <f t="shared" si="21"/>
        <v>64.80000000000001</v>
      </c>
      <c r="R42" s="1">
        <f t="shared" si="21"/>
        <v>64.80000000000001</v>
      </c>
      <c r="S42" s="1">
        <f t="shared" si="21"/>
        <v>64.80000000000001</v>
      </c>
      <c r="T42" s="1">
        <f t="shared" si="21"/>
        <v>64.80000000000001</v>
      </c>
      <c r="U42" s="1"/>
      <c r="V42" s="1"/>
      <c r="W42" s="8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</row>
    <row r="43" spans="1:35" ht="13.5" customHeight="1">
      <c r="A43" s="34">
        <v>7</v>
      </c>
      <c r="B43" s="102"/>
      <c r="C43" s="19">
        <v>1</v>
      </c>
      <c r="D43" s="5">
        <f>$D$1*62.5%</f>
        <v>50</v>
      </c>
      <c r="E43" s="5">
        <f>$D$1*62.5%</f>
        <v>50</v>
      </c>
      <c r="F43" s="5">
        <f>$D$1*62.5%</f>
        <v>50</v>
      </c>
      <c r="G43" s="5">
        <f>$D$1*62.5%</f>
        <v>50</v>
      </c>
      <c r="H43" s="5">
        <f>$D$1*62.5%</f>
        <v>50</v>
      </c>
      <c r="I43" s="5"/>
      <c r="J43" s="5"/>
      <c r="K43" s="6"/>
      <c r="L43" s="64"/>
      <c r="M43" s="35"/>
      <c r="N43" s="102"/>
      <c r="O43" s="20">
        <v>5</v>
      </c>
      <c r="P43" s="1">
        <f t="shared" si="21"/>
        <v>64.80000000000001</v>
      </c>
      <c r="Q43" s="1">
        <f t="shared" si="21"/>
        <v>64.80000000000001</v>
      </c>
      <c r="R43" s="1">
        <f t="shared" si="21"/>
        <v>64.80000000000001</v>
      </c>
      <c r="S43" s="1">
        <f t="shared" si="21"/>
        <v>64.80000000000001</v>
      </c>
      <c r="T43" s="1">
        <f t="shared" si="21"/>
        <v>64.80000000000001</v>
      </c>
      <c r="U43" s="1"/>
      <c r="V43" s="1"/>
      <c r="W43" s="8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</row>
    <row r="44" spans="1:35" ht="13.5" customHeight="1">
      <c r="A44" s="35"/>
      <c r="B44" s="102"/>
      <c r="C44" s="20">
        <v>2</v>
      </c>
      <c r="D44" s="1">
        <f>$D$1*72%</f>
        <v>57.599999999999994</v>
      </c>
      <c r="E44" s="1">
        <f>$D$1*72%</f>
        <v>57.599999999999994</v>
      </c>
      <c r="F44" s="1">
        <f>$D$1*72%</f>
        <v>57.599999999999994</v>
      </c>
      <c r="G44" s="1">
        <f>$D$1*72%</f>
        <v>57.599999999999994</v>
      </c>
      <c r="H44" s="1">
        <f>$D$1*72%</f>
        <v>57.599999999999994</v>
      </c>
      <c r="I44" s="1"/>
      <c r="J44" s="1"/>
      <c r="K44" s="8"/>
      <c r="L44" s="64"/>
      <c r="M44" s="35"/>
      <c r="N44" s="102"/>
      <c r="O44" s="20">
        <v>6</v>
      </c>
      <c r="P44" s="1">
        <f t="shared" si="21"/>
        <v>64.80000000000001</v>
      </c>
      <c r="Q44" s="1">
        <f t="shared" si="21"/>
        <v>64.80000000000001</v>
      </c>
      <c r="R44" s="1">
        <f t="shared" si="21"/>
        <v>64.80000000000001</v>
      </c>
      <c r="S44" s="1">
        <f t="shared" si="21"/>
        <v>64.80000000000001</v>
      </c>
      <c r="T44" s="1">
        <f t="shared" si="21"/>
        <v>64.80000000000001</v>
      </c>
      <c r="U44" s="1"/>
      <c r="V44" s="1"/>
      <c r="W44" s="8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</row>
    <row r="45" spans="1:35" ht="13.5" customHeight="1" thickBot="1">
      <c r="A45" s="35"/>
      <c r="B45" s="102"/>
      <c r="C45" s="20">
        <v>3</v>
      </c>
      <c r="D45" s="1">
        <f aca="true" t="shared" si="22" ref="D45:H48">$D$1*80%</f>
        <v>64</v>
      </c>
      <c r="E45" s="1">
        <f t="shared" si="22"/>
        <v>64</v>
      </c>
      <c r="F45" s="1">
        <f t="shared" si="22"/>
        <v>64</v>
      </c>
      <c r="G45" s="1">
        <f t="shared" si="22"/>
        <v>64</v>
      </c>
      <c r="H45" s="1">
        <f t="shared" si="22"/>
        <v>64</v>
      </c>
      <c r="I45" s="1"/>
      <c r="J45" s="1"/>
      <c r="K45" s="8"/>
      <c r="L45" s="64"/>
      <c r="M45" s="36"/>
      <c r="N45" s="102"/>
      <c r="O45" s="21">
        <v>7</v>
      </c>
      <c r="P45" s="9">
        <f>$D$1*83%</f>
        <v>66.39999999999999</v>
      </c>
      <c r="Q45" s="9"/>
      <c r="R45" s="9"/>
      <c r="S45" s="9"/>
      <c r="T45" s="9"/>
      <c r="U45" s="9"/>
      <c r="V45" s="9"/>
      <c r="W45" s="10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</row>
    <row r="46" spans="1:35" ht="13.5" customHeight="1">
      <c r="A46" s="35"/>
      <c r="B46" s="102"/>
      <c r="C46" s="20">
        <v>4</v>
      </c>
      <c r="D46" s="1">
        <f t="shared" si="22"/>
        <v>64</v>
      </c>
      <c r="E46" s="1">
        <f t="shared" si="22"/>
        <v>64</v>
      </c>
      <c r="F46" s="1">
        <f t="shared" si="22"/>
        <v>64</v>
      </c>
      <c r="G46" s="1">
        <f t="shared" si="22"/>
        <v>64</v>
      </c>
      <c r="H46" s="1">
        <f t="shared" si="22"/>
        <v>64</v>
      </c>
      <c r="I46" s="1"/>
      <c r="J46" s="1"/>
      <c r="K46" s="8"/>
      <c r="L46" s="64"/>
      <c r="M46" s="34">
        <v>15</v>
      </c>
      <c r="N46" s="102"/>
      <c r="O46" s="19">
        <v>1</v>
      </c>
      <c r="P46" s="13">
        <f>$D$1*62.5%</f>
        <v>50</v>
      </c>
      <c r="Q46" s="13">
        <f>$D$1*62.5%</f>
        <v>50</v>
      </c>
      <c r="R46" s="13">
        <f>$D$1*62.5%</f>
        <v>50</v>
      </c>
      <c r="S46" s="13">
        <f>$D$1*62.5%</f>
        <v>50</v>
      </c>
      <c r="T46" s="13">
        <f>$D$1*62.5%</f>
        <v>50</v>
      </c>
      <c r="U46" s="5"/>
      <c r="V46" s="5"/>
      <c r="W46" s="6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  <row r="47" spans="1:35" ht="13.5" customHeight="1">
      <c r="A47" s="35"/>
      <c r="B47" s="102"/>
      <c r="C47" s="20">
        <v>5</v>
      </c>
      <c r="D47" s="1">
        <f t="shared" si="22"/>
        <v>64</v>
      </c>
      <c r="E47" s="1">
        <f t="shared" si="22"/>
        <v>64</v>
      </c>
      <c r="F47" s="1">
        <f t="shared" si="22"/>
        <v>64</v>
      </c>
      <c r="G47" s="1">
        <f t="shared" si="22"/>
        <v>64</v>
      </c>
      <c r="H47" s="1">
        <f t="shared" si="22"/>
        <v>64</v>
      </c>
      <c r="I47" s="1"/>
      <c r="J47" s="1"/>
      <c r="K47" s="8"/>
      <c r="L47" s="64"/>
      <c r="M47" s="35"/>
      <c r="N47" s="102"/>
      <c r="O47" s="20">
        <v>2</v>
      </c>
      <c r="P47" s="14">
        <f>$D$1*72%</f>
        <v>57.599999999999994</v>
      </c>
      <c r="Q47" s="14">
        <f>$D$1*72%</f>
        <v>57.599999999999994</v>
      </c>
      <c r="R47" s="14">
        <f>$D$1*72%</f>
        <v>57.599999999999994</v>
      </c>
      <c r="S47" s="14">
        <f>$D$1*72%</f>
        <v>57.599999999999994</v>
      </c>
      <c r="T47" s="14">
        <f>$D$1*72%</f>
        <v>57.599999999999994</v>
      </c>
      <c r="U47" s="1"/>
      <c r="V47" s="1"/>
      <c r="W47" s="8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ht="13.5" customHeight="1">
      <c r="A48" s="35"/>
      <c r="B48" s="102"/>
      <c r="C48" s="20">
        <v>6</v>
      </c>
      <c r="D48" s="1">
        <f t="shared" si="22"/>
        <v>64</v>
      </c>
      <c r="E48" s="1">
        <f t="shared" si="22"/>
        <v>64</v>
      </c>
      <c r="F48" s="1">
        <f t="shared" si="22"/>
        <v>64</v>
      </c>
      <c r="G48" s="1">
        <f t="shared" si="22"/>
        <v>64</v>
      </c>
      <c r="H48" s="1">
        <f t="shared" si="22"/>
        <v>64</v>
      </c>
      <c r="I48" s="1"/>
      <c r="J48" s="1"/>
      <c r="K48" s="8"/>
      <c r="L48" s="64"/>
      <c r="M48" s="35"/>
      <c r="N48" s="102"/>
      <c r="O48" s="20">
        <v>3</v>
      </c>
      <c r="P48" s="1">
        <f aca="true" t="shared" si="23" ref="P48:T50">$D$1*83%</f>
        <v>66.39999999999999</v>
      </c>
      <c r="Q48" s="1">
        <f t="shared" si="23"/>
        <v>66.39999999999999</v>
      </c>
      <c r="R48" s="1">
        <f t="shared" si="23"/>
        <v>66.39999999999999</v>
      </c>
      <c r="S48" s="1">
        <f t="shared" si="23"/>
        <v>66.39999999999999</v>
      </c>
      <c r="T48" s="1">
        <f t="shared" si="23"/>
        <v>66.39999999999999</v>
      </c>
      <c r="U48" s="1"/>
      <c r="V48" s="1"/>
      <c r="W48" s="8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35" ht="13.5" customHeight="1" thickBot="1">
      <c r="A49" s="36"/>
      <c r="B49" s="102"/>
      <c r="C49" s="28">
        <v>7</v>
      </c>
      <c r="D49" s="2">
        <f>$D$1*75%</f>
        <v>60</v>
      </c>
      <c r="E49" s="2"/>
      <c r="F49" s="2"/>
      <c r="G49" s="2"/>
      <c r="H49" s="2"/>
      <c r="I49" s="2"/>
      <c r="J49" s="2"/>
      <c r="K49" s="29"/>
      <c r="L49" s="64"/>
      <c r="M49" s="35"/>
      <c r="N49" s="102"/>
      <c r="O49" s="20">
        <v>4</v>
      </c>
      <c r="P49" s="1">
        <f t="shared" si="23"/>
        <v>66.39999999999999</v>
      </c>
      <c r="Q49" s="1">
        <f t="shared" si="23"/>
        <v>66.39999999999999</v>
      </c>
      <c r="R49" s="1">
        <f t="shared" si="23"/>
        <v>66.39999999999999</v>
      </c>
      <c r="S49" s="1">
        <f t="shared" si="23"/>
        <v>66.39999999999999</v>
      </c>
      <c r="T49" s="1">
        <f t="shared" si="23"/>
        <v>66.39999999999999</v>
      </c>
      <c r="U49" s="1"/>
      <c r="V49" s="1"/>
      <c r="W49" s="8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</row>
    <row r="50" spans="1:35" ht="13.5" customHeight="1">
      <c r="A50" s="34">
        <v>8</v>
      </c>
      <c r="B50" s="102"/>
      <c r="C50" s="16">
        <v>1</v>
      </c>
      <c r="D50" s="5">
        <f>$D$1*62.5%</f>
        <v>50</v>
      </c>
      <c r="E50" s="5">
        <f>$D$1*62.5%</f>
        <v>50</v>
      </c>
      <c r="F50" s="5">
        <f>$D$1*62.5%</f>
        <v>50</v>
      </c>
      <c r="G50" s="5">
        <f>$D$1*62.5%</f>
        <v>50</v>
      </c>
      <c r="H50" s="5">
        <f>$D$1*62.5%</f>
        <v>50</v>
      </c>
      <c r="I50" s="5"/>
      <c r="J50" s="5"/>
      <c r="K50" s="6"/>
      <c r="L50" s="64"/>
      <c r="M50" s="35"/>
      <c r="N50" s="102"/>
      <c r="O50" s="20">
        <v>5</v>
      </c>
      <c r="P50" s="1">
        <f t="shared" si="23"/>
        <v>66.39999999999999</v>
      </c>
      <c r="Q50" s="1">
        <f t="shared" si="23"/>
        <v>66.39999999999999</v>
      </c>
      <c r="R50" s="1">
        <f t="shared" si="23"/>
        <v>66.39999999999999</v>
      </c>
      <c r="S50" s="1">
        <f t="shared" si="23"/>
        <v>66.39999999999999</v>
      </c>
      <c r="T50" s="1">
        <f t="shared" si="23"/>
        <v>66.39999999999999</v>
      </c>
      <c r="U50" s="1"/>
      <c r="V50" s="1"/>
      <c r="W50" s="8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  <row r="51" spans="1:35" ht="13.5" customHeight="1" thickBot="1">
      <c r="A51" s="35"/>
      <c r="B51" s="102"/>
      <c r="C51" s="17">
        <v>2</v>
      </c>
      <c r="D51" s="1">
        <f>$D$1*72%</f>
        <v>57.599999999999994</v>
      </c>
      <c r="E51" s="1">
        <f>$D$1*72%</f>
        <v>57.599999999999994</v>
      </c>
      <c r="F51" s="1"/>
      <c r="G51" s="1"/>
      <c r="H51" s="1"/>
      <c r="I51" s="1"/>
      <c r="J51" s="1"/>
      <c r="K51" s="8"/>
      <c r="L51" s="64"/>
      <c r="M51" s="35"/>
      <c r="N51" s="102"/>
      <c r="O51" s="20">
        <v>6</v>
      </c>
      <c r="P51" s="1">
        <f>$D$1*84%</f>
        <v>67.2</v>
      </c>
      <c r="Q51" s="1"/>
      <c r="R51" s="1"/>
      <c r="S51" s="1"/>
      <c r="T51" s="1"/>
      <c r="U51" s="1"/>
      <c r="V51" s="1"/>
      <c r="W51" s="8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</row>
    <row r="52" spans="1:35" ht="13.5" customHeight="1">
      <c r="A52" s="32"/>
      <c r="B52" s="102"/>
      <c r="C52" s="17">
        <v>3</v>
      </c>
      <c r="D52" s="1">
        <f>$D$1*77%</f>
        <v>61.6</v>
      </c>
      <c r="E52" s="1">
        <f>$D$1*77%</f>
        <v>61.6</v>
      </c>
      <c r="F52" s="1"/>
      <c r="G52" s="1"/>
      <c r="H52" s="1"/>
      <c r="I52" s="1"/>
      <c r="J52" s="1"/>
      <c r="K52" s="8"/>
      <c r="L52" s="64"/>
      <c r="M52" s="53">
        <v>16</v>
      </c>
      <c r="N52" s="110"/>
      <c r="O52" s="16">
        <v>1</v>
      </c>
      <c r="P52" s="13">
        <f>$D$1*62.5%</f>
        <v>50</v>
      </c>
      <c r="Q52" s="13">
        <f>$D$1*62.5%</f>
        <v>50</v>
      </c>
      <c r="R52" s="13">
        <f>$D$1*62.5%</f>
        <v>50</v>
      </c>
      <c r="S52" s="13">
        <f>$D$1*62.5%</f>
        <v>50</v>
      </c>
      <c r="T52" s="13">
        <f>$D$1*62.5%</f>
        <v>50</v>
      </c>
      <c r="U52" s="5"/>
      <c r="V52" s="5"/>
      <c r="W52" s="6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</row>
    <row r="53" spans="1:35" ht="13.5" customHeight="1">
      <c r="A53" s="32"/>
      <c r="B53" s="102"/>
      <c r="C53" s="17">
        <v>4</v>
      </c>
      <c r="D53" s="1">
        <f>$D$1*82%</f>
        <v>65.6</v>
      </c>
      <c r="E53" s="1">
        <f>$D$1*82%</f>
        <v>65.6</v>
      </c>
      <c r="F53" s="1"/>
      <c r="G53" s="1"/>
      <c r="H53" s="1"/>
      <c r="I53" s="1"/>
      <c r="J53" s="1"/>
      <c r="K53" s="8"/>
      <c r="L53" s="64"/>
      <c r="M53" s="54"/>
      <c r="N53" s="110"/>
      <c r="O53" s="17">
        <v>2</v>
      </c>
      <c r="P53" s="14">
        <f>$D$1*72%</f>
        <v>57.599999999999994</v>
      </c>
      <c r="Q53" s="14">
        <f>$D$1*72%</f>
        <v>57.599999999999994</v>
      </c>
      <c r="R53" s="1"/>
      <c r="S53" s="1"/>
      <c r="T53" s="1"/>
      <c r="U53" s="1"/>
      <c r="V53" s="1"/>
      <c r="W53" s="8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</row>
    <row r="54" spans="1:35" ht="13.5" customHeight="1">
      <c r="A54" s="32"/>
      <c r="B54" s="102"/>
      <c r="C54" s="17">
        <v>5</v>
      </c>
      <c r="D54" s="1">
        <f aca="true" t="shared" si="24" ref="D54:E56">$D$1*86%</f>
        <v>68.8</v>
      </c>
      <c r="E54" s="1">
        <f t="shared" si="24"/>
        <v>68.8</v>
      </c>
      <c r="F54" s="1"/>
      <c r="G54" s="1"/>
      <c r="H54" s="1"/>
      <c r="I54" s="1"/>
      <c r="J54" s="1"/>
      <c r="K54" s="8"/>
      <c r="L54" s="64"/>
      <c r="M54" s="54"/>
      <c r="N54" s="110"/>
      <c r="O54" s="17">
        <v>3</v>
      </c>
      <c r="P54" s="1">
        <f>$D$1*81%</f>
        <v>64.80000000000001</v>
      </c>
      <c r="Q54" s="1">
        <f>$D$1*81%</f>
        <v>64.80000000000001</v>
      </c>
      <c r="R54" s="1"/>
      <c r="S54" s="1"/>
      <c r="T54" s="1"/>
      <c r="U54" s="1"/>
      <c r="V54" s="1"/>
      <c r="W54" s="8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</row>
    <row r="55" spans="1:35" ht="13.5" customHeight="1">
      <c r="A55" s="32"/>
      <c r="B55" s="102"/>
      <c r="C55" s="17">
        <v>6</v>
      </c>
      <c r="D55" s="1">
        <f t="shared" si="24"/>
        <v>68.8</v>
      </c>
      <c r="E55" s="1">
        <f t="shared" si="24"/>
        <v>68.8</v>
      </c>
      <c r="F55" s="1"/>
      <c r="G55" s="1"/>
      <c r="H55" s="1"/>
      <c r="I55" s="1"/>
      <c r="J55" s="1"/>
      <c r="K55" s="8"/>
      <c r="L55" s="64"/>
      <c r="M55" s="54"/>
      <c r="N55" s="110"/>
      <c r="O55" s="17">
        <v>4</v>
      </c>
      <c r="P55" s="1">
        <f aca="true" t="shared" si="25" ref="P55:Q57">$D$1*89%</f>
        <v>71.2</v>
      </c>
      <c r="Q55" s="1">
        <f t="shared" si="25"/>
        <v>71.2</v>
      </c>
      <c r="R55" s="1"/>
      <c r="S55" s="1"/>
      <c r="T55" s="1"/>
      <c r="U55" s="1"/>
      <c r="V55" s="1"/>
      <c r="W55" s="8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</row>
    <row r="56" spans="1:35" ht="13.5" customHeight="1">
      <c r="A56" s="32"/>
      <c r="B56" s="102"/>
      <c r="C56" s="17">
        <v>7</v>
      </c>
      <c r="D56" s="1">
        <f t="shared" si="24"/>
        <v>68.8</v>
      </c>
      <c r="E56" s="1">
        <f t="shared" si="24"/>
        <v>68.8</v>
      </c>
      <c r="F56" s="1"/>
      <c r="G56" s="1"/>
      <c r="H56" s="1"/>
      <c r="I56" s="1"/>
      <c r="J56" s="1"/>
      <c r="K56" s="8"/>
      <c r="L56" s="64"/>
      <c r="M56" s="54"/>
      <c r="N56" s="110"/>
      <c r="O56" s="17">
        <v>5</v>
      </c>
      <c r="P56" s="1">
        <f t="shared" si="25"/>
        <v>71.2</v>
      </c>
      <c r="Q56" s="1">
        <f t="shared" si="25"/>
        <v>71.2</v>
      </c>
      <c r="R56" s="1"/>
      <c r="S56" s="1"/>
      <c r="T56" s="1"/>
      <c r="U56" s="1"/>
      <c r="V56" s="1"/>
      <c r="W56" s="8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</row>
    <row r="57" spans="1:35" ht="13.5" customHeight="1" thickBot="1">
      <c r="A57" s="33"/>
      <c r="B57" s="103"/>
      <c r="C57" s="18">
        <v>8</v>
      </c>
      <c r="D57" s="9">
        <f>$D$1*76%</f>
        <v>60.8</v>
      </c>
      <c r="E57" s="9"/>
      <c r="F57" s="9"/>
      <c r="G57" s="9"/>
      <c r="H57" s="9"/>
      <c r="I57" s="9"/>
      <c r="J57" s="9"/>
      <c r="K57" s="10"/>
      <c r="L57" s="64"/>
      <c r="M57" s="54"/>
      <c r="N57" s="110"/>
      <c r="O57" s="17">
        <v>6</v>
      </c>
      <c r="P57" s="1">
        <f t="shared" si="25"/>
        <v>71.2</v>
      </c>
      <c r="Q57" s="1">
        <f t="shared" si="25"/>
        <v>71.2</v>
      </c>
      <c r="R57" s="1"/>
      <c r="S57" s="1"/>
      <c r="T57" s="1"/>
      <c r="U57" s="1"/>
      <c r="V57" s="1"/>
      <c r="W57" s="8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</row>
    <row r="58" spans="1:35" ht="13.5" thickBot="1">
      <c r="A58" s="79"/>
      <c r="B58" s="65"/>
      <c r="C58" s="80"/>
      <c r="D58" s="65"/>
      <c r="E58" s="65"/>
      <c r="F58" s="65"/>
      <c r="G58" s="65"/>
      <c r="H58" s="65"/>
      <c r="I58" s="65"/>
      <c r="J58" s="65"/>
      <c r="K58" s="65"/>
      <c r="L58" s="64"/>
      <c r="M58" s="70"/>
      <c r="N58" s="111"/>
      <c r="O58" s="18">
        <v>7</v>
      </c>
      <c r="P58" s="9">
        <f>$D$1*85%</f>
        <v>68</v>
      </c>
      <c r="Q58" s="9"/>
      <c r="R58" s="9"/>
      <c r="S58" s="9"/>
      <c r="T58" s="9"/>
      <c r="U58" s="9"/>
      <c r="V58" s="9"/>
      <c r="W58" s="10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</row>
    <row r="59" spans="1:12" ht="11.25" customHeight="1" thickBot="1">
      <c r="A59" s="31"/>
      <c r="B59" s="11"/>
      <c r="C59" s="30"/>
      <c r="D59" s="98" t="s">
        <v>5</v>
      </c>
      <c r="E59" s="99"/>
      <c r="F59" s="99"/>
      <c r="G59" s="99"/>
      <c r="H59" s="99"/>
      <c r="I59" s="99"/>
      <c r="J59" s="99"/>
      <c r="K59" s="100"/>
      <c r="L59" s="59"/>
    </row>
    <row r="60" spans="1:12" ht="13.5" thickBot="1">
      <c r="A60" s="33"/>
      <c r="B60" s="26"/>
      <c r="C60" s="27"/>
      <c r="D60" s="39">
        <v>1</v>
      </c>
      <c r="E60" s="40">
        <v>2</v>
      </c>
      <c r="F60" s="40">
        <v>3</v>
      </c>
      <c r="G60" s="40">
        <v>4</v>
      </c>
      <c r="H60" s="40">
        <v>5</v>
      </c>
      <c r="I60" s="40">
        <v>6</v>
      </c>
      <c r="J60" s="40">
        <v>7</v>
      </c>
      <c r="K60" s="41">
        <v>8</v>
      </c>
      <c r="L60" s="60"/>
    </row>
    <row r="61" spans="1:12" ht="12.75" customHeight="1">
      <c r="A61" s="34">
        <v>17</v>
      </c>
      <c r="B61" s="101" t="s">
        <v>1</v>
      </c>
      <c r="C61" s="42">
        <v>1</v>
      </c>
      <c r="D61" s="4">
        <f aca="true" t="shared" si="26" ref="D61:K61">$D$1*65%</f>
        <v>52</v>
      </c>
      <c r="E61" s="5">
        <f t="shared" si="26"/>
        <v>52</v>
      </c>
      <c r="F61" s="5">
        <f t="shared" si="26"/>
        <v>52</v>
      </c>
      <c r="G61" s="5">
        <f t="shared" si="26"/>
        <v>52</v>
      </c>
      <c r="H61" s="5">
        <f t="shared" si="26"/>
        <v>52</v>
      </c>
      <c r="I61" s="5">
        <f t="shared" si="26"/>
        <v>52</v>
      </c>
      <c r="J61" s="5">
        <f t="shared" si="26"/>
        <v>52</v>
      </c>
      <c r="K61" s="6">
        <f t="shared" si="26"/>
        <v>52</v>
      </c>
      <c r="L61" s="15"/>
    </row>
    <row r="62" spans="1:12" ht="12.75">
      <c r="A62" s="35"/>
      <c r="B62" s="102"/>
      <c r="C62" s="43">
        <v>2</v>
      </c>
      <c r="D62" s="7">
        <f aca="true" t="shared" si="27" ref="D62:K64">$D$1*74%</f>
        <v>59.2</v>
      </c>
      <c r="E62" s="1">
        <f t="shared" si="27"/>
        <v>59.2</v>
      </c>
      <c r="F62" s="1">
        <f t="shared" si="27"/>
        <v>59.2</v>
      </c>
      <c r="G62" s="1">
        <f t="shared" si="27"/>
        <v>59.2</v>
      </c>
      <c r="H62" s="1">
        <f t="shared" si="27"/>
        <v>59.2</v>
      </c>
      <c r="I62" s="1">
        <f t="shared" si="27"/>
        <v>59.2</v>
      </c>
      <c r="J62" s="1">
        <f t="shared" si="27"/>
        <v>59.2</v>
      </c>
      <c r="K62" s="8">
        <f t="shared" si="27"/>
        <v>59.2</v>
      </c>
      <c r="L62" s="15"/>
    </row>
    <row r="63" spans="1:12" ht="12.75">
      <c r="A63" s="35"/>
      <c r="B63" s="102"/>
      <c r="C63" s="43">
        <v>3</v>
      </c>
      <c r="D63" s="7">
        <f t="shared" si="27"/>
        <v>59.2</v>
      </c>
      <c r="E63" s="1">
        <f t="shared" si="27"/>
        <v>59.2</v>
      </c>
      <c r="F63" s="1">
        <f t="shared" si="27"/>
        <v>59.2</v>
      </c>
      <c r="G63" s="1">
        <f t="shared" si="27"/>
        <v>59.2</v>
      </c>
      <c r="H63" s="1">
        <f t="shared" si="27"/>
        <v>59.2</v>
      </c>
      <c r="I63" s="1">
        <f t="shared" si="27"/>
        <v>59.2</v>
      </c>
      <c r="J63" s="1">
        <f t="shared" si="27"/>
        <v>59.2</v>
      </c>
      <c r="K63" s="8">
        <f t="shared" si="27"/>
        <v>59.2</v>
      </c>
      <c r="L63" s="15"/>
    </row>
    <row r="64" spans="1:12" ht="12.75">
      <c r="A64" s="38"/>
      <c r="B64" s="102"/>
      <c r="C64" s="44">
        <v>4</v>
      </c>
      <c r="D64" s="7">
        <f t="shared" si="27"/>
        <v>59.2</v>
      </c>
      <c r="E64" s="1">
        <f t="shared" si="27"/>
        <v>59.2</v>
      </c>
      <c r="F64" s="1">
        <f t="shared" si="27"/>
        <v>59.2</v>
      </c>
      <c r="G64" s="1">
        <f t="shared" si="27"/>
        <v>59.2</v>
      </c>
      <c r="H64" s="1">
        <f t="shared" si="27"/>
        <v>59.2</v>
      </c>
      <c r="I64" s="1">
        <f t="shared" si="27"/>
        <v>59.2</v>
      </c>
      <c r="J64" s="1">
        <f t="shared" si="27"/>
        <v>59.2</v>
      </c>
      <c r="K64" s="8">
        <f t="shared" si="27"/>
        <v>59.2</v>
      </c>
      <c r="L64" s="15"/>
    </row>
    <row r="65" spans="1:12" ht="13.5" thickBot="1">
      <c r="A65" s="38"/>
      <c r="B65" s="102"/>
      <c r="C65" s="44">
        <v>5</v>
      </c>
      <c r="D65" s="47">
        <f>$D$1*86%</f>
        <v>68.8</v>
      </c>
      <c r="E65" s="2"/>
      <c r="F65" s="2"/>
      <c r="G65" s="2"/>
      <c r="H65" s="2"/>
      <c r="I65" s="2"/>
      <c r="J65" s="2"/>
      <c r="K65" s="29"/>
      <c r="L65" s="15"/>
    </row>
    <row r="66" spans="1:12" ht="12.75">
      <c r="A66" s="34">
        <v>18</v>
      </c>
      <c r="B66" s="102"/>
      <c r="C66" s="45">
        <v>1</v>
      </c>
      <c r="D66" s="4">
        <f>$D$1*62.5%</f>
        <v>50</v>
      </c>
      <c r="E66" s="5">
        <f>$D$1*62.5%</f>
        <v>50</v>
      </c>
      <c r="F66" s="5">
        <f>$D$1*62.5%</f>
        <v>50</v>
      </c>
      <c r="G66" s="5">
        <f>$D$1*62.5%</f>
        <v>50</v>
      </c>
      <c r="H66" s="5">
        <f>$D$1*62.5%</f>
        <v>50</v>
      </c>
      <c r="I66" s="5"/>
      <c r="J66" s="5"/>
      <c r="K66" s="6"/>
      <c r="L66" s="15"/>
    </row>
    <row r="67" spans="1:12" ht="12.75">
      <c r="A67" s="35"/>
      <c r="B67" s="102"/>
      <c r="C67" s="46">
        <v>2</v>
      </c>
      <c r="D67" s="7">
        <f>$D$1*72%</f>
        <v>57.599999999999994</v>
      </c>
      <c r="E67" s="1">
        <f>$D$1*72%</f>
        <v>57.599999999999994</v>
      </c>
      <c r="F67" s="1">
        <f>$D$1*72%</f>
        <v>57.599999999999994</v>
      </c>
      <c r="G67" s="1">
        <f>$D$1*72%</f>
        <v>57.599999999999994</v>
      </c>
      <c r="H67" s="1">
        <f>$D$1*72%</f>
        <v>57.599999999999994</v>
      </c>
      <c r="I67" s="1"/>
      <c r="J67" s="1"/>
      <c r="K67" s="8"/>
      <c r="L67" s="15"/>
    </row>
    <row r="68" spans="1:12" ht="12.75">
      <c r="A68" s="35"/>
      <c r="B68" s="102"/>
      <c r="C68" s="46">
        <v>3</v>
      </c>
      <c r="D68" s="7">
        <f aca="true" t="shared" si="28" ref="D68:H70">$D$1*83%</f>
        <v>66.39999999999999</v>
      </c>
      <c r="E68" s="1">
        <f t="shared" si="28"/>
        <v>66.39999999999999</v>
      </c>
      <c r="F68" s="1">
        <f t="shared" si="28"/>
        <v>66.39999999999999</v>
      </c>
      <c r="G68" s="1">
        <f t="shared" si="28"/>
        <v>66.39999999999999</v>
      </c>
      <c r="H68" s="1">
        <f t="shared" si="28"/>
        <v>66.39999999999999</v>
      </c>
      <c r="I68" s="1"/>
      <c r="J68" s="1"/>
      <c r="K68" s="8"/>
      <c r="L68" s="15"/>
    </row>
    <row r="69" spans="1:12" ht="12.75">
      <c r="A69" s="35"/>
      <c r="B69" s="102"/>
      <c r="C69" s="46">
        <v>4</v>
      </c>
      <c r="D69" s="7">
        <f t="shared" si="28"/>
        <v>66.39999999999999</v>
      </c>
      <c r="E69" s="1">
        <f t="shared" si="28"/>
        <v>66.39999999999999</v>
      </c>
      <c r="F69" s="1">
        <f t="shared" si="28"/>
        <v>66.39999999999999</v>
      </c>
      <c r="G69" s="1">
        <f t="shared" si="28"/>
        <v>66.39999999999999</v>
      </c>
      <c r="H69" s="1">
        <f t="shared" si="28"/>
        <v>66.39999999999999</v>
      </c>
      <c r="I69" s="1"/>
      <c r="J69" s="1"/>
      <c r="K69" s="8"/>
      <c r="L69" s="15"/>
    </row>
    <row r="70" spans="1:12" ht="12.75">
      <c r="A70" s="35"/>
      <c r="B70" s="102"/>
      <c r="C70" s="46">
        <v>5</v>
      </c>
      <c r="D70" s="7">
        <f t="shared" si="28"/>
        <v>66.39999999999999</v>
      </c>
      <c r="E70" s="1">
        <f t="shared" si="28"/>
        <v>66.39999999999999</v>
      </c>
      <c r="F70" s="1">
        <f t="shared" si="28"/>
        <v>66.39999999999999</v>
      </c>
      <c r="G70" s="1">
        <f t="shared" si="28"/>
        <v>66.39999999999999</v>
      </c>
      <c r="H70" s="1">
        <f t="shared" si="28"/>
        <v>66.39999999999999</v>
      </c>
      <c r="I70" s="1"/>
      <c r="J70" s="1"/>
      <c r="K70" s="8"/>
      <c r="L70" s="15"/>
    </row>
    <row r="71" spans="1:12" ht="13.5" thickBot="1">
      <c r="A71" s="35"/>
      <c r="B71" s="102"/>
      <c r="C71" s="49">
        <v>6</v>
      </c>
      <c r="D71" s="47">
        <f>$D$1*87.5%</f>
        <v>70</v>
      </c>
      <c r="E71" s="2"/>
      <c r="F71" s="2"/>
      <c r="G71" s="2"/>
      <c r="H71" s="2"/>
      <c r="I71" s="2"/>
      <c r="J71" s="2"/>
      <c r="K71" s="29"/>
      <c r="L71" s="15"/>
    </row>
    <row r="72" spans="1:12" ht="12.75">
      <c r="A72" s="34">
        <v>19</v>
      </c>
      <c r="B72" s="102"/>
      <c r="C72" s="42">
        <v>1</v>
      </c>
      <c r="D72" s="4">
        <f>$D$1*62.5%</f>
        <v>50</v>
      </c>
      <c r="E72" s="5">
        <f>$D$1*62.5%</f>
        <v>50</v>
      </c>
      <c r="F72" s="5">
        <f>$D$1*62.5%</f>
        <v>50</v>
      </c>
      <c r="G72" s="5">
        <f>$D$1*62.5%</f>
        <v>50</v>
      </c>
      <c r="H72" s="5">
        <f>$D$1*62.5%</f>
        <v>50</v>
      </c>
      <c r="I72" s="5"/>
      <c r="J72" s="5"/>
      <c r="K72" s="6"/>
      <c r="L72" s="15"/>
    </row>
    <row r="73" spans="1:12" ht="12.75">
      <c r="A73" s="35"/>
      <c r="B73" s="102"/>
      <c r="C73" s="43">
        <v>2</v>
      </c>
      <c r="D73" s="7">
        <f>$D$1*73%</f>
        <v>58.4</v>
      </c>
      <c r="E73" s="1">
        <f>$D$1*73%</f>
        <v>58.4</v>
      </c>
      <c r="F73" s="1">
        <f>$D$1*73%</f>
        <v>58.4</v>
      </c>
      <c r="G73" s="1">
        <f>$D$1*73%</f>
        <v>58.4</v>
      </c>
      <c r="H73" s="1">
        <f>$D$1*73%</f>
        <v>58.4</v>
      </c>
      <c r="I73" s="1"/>
      <c r="J73" s="1"/>
      <c r="K73" s="8"/>
      <c r="L73" s="15"/>
    </row>
    <row r="74" spans="1:12" ht="12.75">
      <c r="A74" s="35"/>
      <c r="B74" s="102"/>
      <c r="C74" s="43">
        <v>3</v>
      </c>
      <c r="D74" s="7">
        <f aca="true" t="shared" si="29" ref="D74:H76">$D$1*84%</f>
        <v>67.2</v>
      </c>
      <c r="E74" s="1">
        <f t="shared" si="29"/>
        <v>67.2</v>
      </c>
      <c r="F74" s="1">
        <f t="shared" si="29"/>
        <v>67.2</v>
      </c>
      <c r="G74" s="1">
        <f t="shared" si="29"/>
        <v>67.2</v>
      </c>
      <c r="H74" s="1">
        <f t="shared" si="29"/>
        <v>67.2</v>
      </c>
      <c r="I74" s="1"/>
      <c r="J74" s="1"/>
      <c r="K74" s="8"/>
      <c r="L74" s="15"/>
    </row>
    <row r="75" spans="1:12" ht="12.75">
      <c r="A75" s="35"/>
      <c r="B75" s="102"/>
      <c r="C75" s="43">
        <v>4</v>
      </c>
      <c r="D75" s="7">
        <f t="shared" si="29"/>
        <v>67.2</v>
      </c>
      <c r="E75" s="1">
        <f t="shared" si="29"/>
        <v>67.2</v>
      </c>
      <c r="F75" s="1">
        <f t="shared" si="29"/>
        <v>67.2</v>
      </c>
      <c r="G75" s="1">
        <f t="shared" si="29"/>
        <v>67.2</v>
      </c>
      <c r="H75" s="1">
        <f t="shared" si="29"/>
        <v>67.2</v>
      </c>
      <c r="I75" s="1"/>
      <c r="J75" s="1"/>
      <c r="K75" s="8"/>
      <c r="L75" s="15"/>
    </row>
    <row r="76" spans="1:12" ht="12.75">
      <c r="A76" s="35"/>
      <c r="B76" s="102"/>
      <c r="C76" s="43">
        <v>5</v>
      </c>
      <c r="D76" s="7">
        <f t="shared" si="29"/>
        <v>67.2</v>
      </c>
      <c r="E76" s="1">
        <f t="shared" si="29"/>
        <v>67.2</v>
      </c>
      <c r="F76" s="1">
        <f t="shared" si="29"/>
        <v>67.2</v>
      </c>
      <c r="G76" s="1">
        <f t="shared" si="29"/>
        <v>67.2</v>
      </c>
      <c r="H76" s="1">
        <f t="shared" si="29"/>
        <v>67.2</v>
      </c>
      <c r="I76" s="1"/>
      <c r="J76" s="1"/>
      <c r="K76" s="8"/>
      <c r="L76" s="15"/>
    </row>
    <row r="77" spans="1:12" ht="13.5" thickBot="1">
      <c r="A77" s="36"/>
      <c r="B77" s="102"/>
      <c r="C77" s="74">
        <v>6</v>
      </c>
      <c r="D77" s="69">
        <f>$D$1*89%</f>
        <v>71.2</v>
      </c>
      <c r="E77" s="9"/>
      <c r="F77" s="9"/>
      <c r="G77" s="9"/>
      <c r="H77" s="9"/>
      <c r="I77" s="9"/>
      <c r="J77" s="9"/>
      <c r="K77" s="10"/>
      <c r="L77" s="15"/>
    </row>
    <row r="78" spans="1:12" ht="12.75">
      <c r="A78" s="34">
        <v>20</v>
      </c>
      <c r="B78" s="102"/>
      <c r="C78" s="50">
        <v>1</v>
      </c>
      <c r="D78" s="73">
        <f>$D$1*65%</f>
        <v>52</v>
      </c>
      <c r="E78" s="73">
        <f>$D$1*65%</f>
        <v>52</v>
      </c>
      <c r="F78" s="73">
        <f>$D$1*65%</f>
        <v>52</v>
      </c>
      <c r="G78" s="73">
        <f>$D$1*65%</f>
        <v>52</v>
      </c>
      <c r="H78" s="73">
        <f>$D$1*65%</f>
        <v>52</v>
      </c>
      <c r="I78" s="3"/>
      <c r="J78" s="3"/>
      <c r="K78" s="48"/>
      <c r="L78" s="15"/>
    </row>
    <row r="79" spans="1:12" ht="12.75">
      <c r="A79" s="35"/>
      <c r="B79" s="102"/>
      <c r="C79" s="51">
        <v>2</v>
      </c>
      <c r="D79" s="14">
        <f>$D$1*74%</f>
        <v>59.2</v>
      </c>
      <c r="E79" s="14">
        <f>$D$1*74%</f>
        <v>59.2</v>
      </c>
      <c r="F79" s="14">
        <f>$D$1*74%</f>
        <v>59.2</v>
      </c>
      <c r="G79" s="1"/>
      <c r="H79" s="1"/>
      <c r="I79" s="1"/>
      <c r="J79" s="1"/>
      <c r="K79" s="8"/>
      <c r="L79" s="15"/>
    </row>
    <row r="80" spans="1:12" ht="12.75">
      <c r="A80" s="35"/>
      <c r="B80" s="102"/>
      <c r="C80" s="51">
        <v>3</v>
      </c>
      <c r="D80" s="14">
        <f>$D$1*84%</f>
        <v>67.2</v>
      </c>
      <c r="E80" s="1">
        <f>$D$1*84%</f>
        <v>67.2</v>
      </c>
      <c r="F80" s="1">
        <f>$D$1*84%</f>
        <v>67.2</v>
      </c>
      <c r="G80" s="1"/>
      <c r="H80" s="1"/>
      <c r="I80" s="1"/>
      <c r="J80" s="1"/>
      <c r="K80" s="8"/>
      <c r="L80" s="15"/>
    </row>
    <row r="81" spans="1:12" ht="12.75">
      <c r="A81" s="35"/>
      <c r="B81" s="102"/>
      <c r="C81" s="51">
        <v>4</v>
      </c>
      <c r="D81" s="14">
        <f aca="true" t="shared" si="30" ref="D81:F82">$D$1*87.5%</f>
        <v>70</v>
      </c>
      <c r="E81" s="1">
        <f t="shared" si="30"/>
        <v>70</v>
      </c>
      <c r="F81" s="1">
        <f t="shared" si="30"/>
        <v>70</v>
      </c>
      <c r="G81" s="1"/>
      <c r="H81" s="1"/>
      <c r="I81" s="1"/>
      <c r="J81" s="1"/>
      <c r="K81" s="8"/>
      <c r="L81" s="15"/>
    </row>
    <row r="82" spans="1:12" ht="12.75">
      <c r="A82" s="35"/>
      <c r="B82" s="102"/>
      <c r="C82" s="51">
        <v>5</v>
      </c>
      <c r="D82" s="14">
        <f t="shared" si="30"/>
        <v>70</v>
      </c>
      <c r="E82" s="1">
        <f t="shared" si="30"/>
        <v>70</v>
      </c>
      <c r="F82" s="1">
        <f t="shared" si="30"/>
        <v>70</v>
      </c>
      <c r="G82" s="1"/>
      <c r="H82" s="1"/>
      <c r="I82" s="1"/>
      <c r="J82" s="1"/>
      <c r="K82" s="8"/>
      <c r="L82" s="15"/>
    </row>
    <row r="83" spans="1:12" ht="13.5" thickBot="1">
      <c r="A83" s="35"/>
      <c r="B83" s="102"/>
      <c r="C83" s="75">
        <v>6</v>
      </c>
      <c r="D83" s="76">
        <f>$D$1*90%</f>
        <v>72</v>
      </c>
      <c r="E83" s="2"/>
      <c r="F83" s="2"/>
      <c r="G83" s="2"/>
      <c r="H83" s="2"/>
      <c r="I83" s="2"/>
      <c r="J83" s="2"/>
      <c r="K83" s="29"/>
      <c r="L83" s="15"/>
    </row>
    <row r="84" spans="1:12" ht="12.75">
      <c r="A84" s="34">
        <v>21</v>
      </c>
      <c r="B84" s="102"/>
      <c r="C84" s="50">
        <v>1</v>
      </c>
      <c r="D84" s="13">
        <f>$D$1*65%</f>
        <v>52</v>
      </c>
      <c r="E84" s="5">
        <f>$D$1*65%</f>
        <v>52</v>
      </c>
      <c r="F84" s="5">
        <f>$D$1*65%</f>
        <v>52</v>
      </c>
      <c r="G84" s="5">
        <f>$D$1*65%</f>
        <v>52</v>
      </c>
      <c r="H84" s="5">
        <f>$D$1*65%</f>
        <v>52</v>
      </c>
      <c r="I84" s="5"/>
      <c r="J84" s="5"/>
      <c r="K84" s="6"/>
      <c r="L84" s="15"/>
    </row>
    <row r="85" spans="1:12" ht="12.75">
      <c r="A85" s="35"/>
      <c r="B85" s="102"/>
      <c r="C85" s="51">
        <v>2</v>
      </c>
      <c r="D85" s="14">
        <f>$D$1*74%</f>
        <v>59.2</v>
      </c>
      <c r="E85" s="14">
        <f>$D$1*74%</f>
        <v>59.2</v>
      </c>
      <c r="F85" s="14">
        <f>$D$1*74%</f>
        <v>59.2</v>
      </c>
      <c r="G85" s="14">
        <f>$D$1*74%</f>
        <v>59.2</v>
      </c>
      <c r="H85" s="14">
        <f>$D$1*74%</f>
        <v>59.2</v>
      </c>
      <c r="I85" s="1"/>
      <c r="J85" s="1"/>
      <c r="K85" s="8"/>
      <c r="L85" s="15"/>
    </row>
    <row r="86" spans="1:12" ht="12.75">
      <c r="A86" s="35"/>
      <c r="B86" s="102"/>
      <c r="C86" s="51">
        <v>3</v>
      </c>
      <c r="D86" s="14">
        <f aca="true" t="shared" si="31" ref="D86:H88">$D$1*84%</f>
        <v>67.2</v>
      </c>
      <c r="E86" s="14">
        <f t="shared" si="31"/>
        <v>67.2</v>
      </c>
      <c r="F86" s="14">
        <f t="shared" si="31"/>
        <v>67.2</v>
      </c>
      <c r="G86" s="14">
        <f t="shared" si="31"/>
        <v>67.2</v>
      </c>
      <c r="H86" s="14">
        <f t="shared" si="31"/>
        <v>67.2</v>
      </c>
      <c r="I86" s="1"/>
      <c r="J86" s="1"/>
      <c r="K86" s="8"/>
      <c r="L86" s="15"/>
    </row>
    <row r="87" spans="1:12" ht="12.75">
      <c r="A87" s="35"/>
      <c r="B87" s="102"/>
      <c r="C87" s="51">
        <v>4</v>
      </c>
      <c r="D87" s="14">
        <f t="shared" si="31"/>
        <v>67.2</v>
      </c>
      <c r="E87" s="14">
        <f t="shared" si="31"/>
        <v>67.2</v>
      </c>
      <c r="F87" s="14">
        <f t="shared" si="31"/>
        <v>67.2</v>
      </c>
      <c r="G87" s="14">
        <f t="shared" si="31"/>
        <v>67.2</v>
      </c>
      <c r="H87" s="14">
        <f t="shared" si="31"/>
        <v>67.2</v>
      </c>
      <c r="I87" s="1"/>
      <c r="J87" s="1"/>
      <c r="K87" s="8"/>
      <c r="L87" s="15"/>
    </row>
    <row r="88" spans="1:12" ht="12.75">
      <c r="A88" s="35"/>
      <c r="B88" s="102"/>
      <c r="C88" s="51">
        <v>5</v>
      </c>
      <c r="D88" s="14">
        <f t="shared" si="31"/>
        <v>67.2</v>
      </c>
      <c r="E88" s="14">
        <f t="shared" si="31"/>
        <v>67.2</v>
      </c>
      <c r="F88" s="14">
        <f t="shared" si="31"/>
        <v>67.2</v>
      </c>
      <c r="G88" s="14">
        <f t="shared" si="31"/>
        <v>67.2</v>
      </c>
      <c r="H88" s="14">
        <f t="shared" si="31"/>
        <v>67.2</v>
      </c>
      <c r="I88" s="1"/>
      <c r="J88" s="1"/>
      <c r="K88" s="8"/>
      <c r="L88" s="15"/>
    </row>
    <row r="89" spans="1:12" ht="13.5" thickBot="1">
      <c r="A89" s="38"/>
      <c r="B89" s="102"/>
      <c r="C89" s="75">
        <v>6</v>
      </c>
      <c r="D89" s="76">
        <f>$D$1*91%</f>
        <v>72.8</v>
      </c>
      <c r="E89" s="2"/>
      <c r="F89" s="2"/>
      <c r="G89" s="2"/>
      <c r="H89" s="2"/>
      <c r="I89" s="2"/>
      <c r="J89" s="2"/>
      <c r="K89" s="29"/>
      <c r="L89" s="15"/>
    </row>
    <row r="90" spans="1:12" ht="12.75">
      <c r="A90" s="77">
        <v>22</v>
      </c>
      <c r="B90" s="102"/>
      <c r="C90" s="42">
        <v>1</v>
      </c>
      <c r="D90" s="4">
        <f>$D$1*65%</f>
        <v>52</v>
      </c>
      <c r="E90" s="5">
        <f>$D$1*65%</f>
        <v>52</v>
      </c>
      <c r="F90" s="5">
        <f>$D$1*65%</f>
        <v>52</v>
      </c>
      <c r="G90" s="5">
        <f>$D$1*65%</f>
        <v>52</v>
      </c>
      <c r="H90" s="5">
        <f>$D$1*65%</f>
        <v>52</v>
      </c>
      <c r="I90" s="5"/>
      <c r="J90" s="5"/>
      <c r="K90" s="6"/>
      <c r="L90" s="15"/>
    </row>
    <row r="91" spans="1:12" ht="12.75">
      <c r="A91" s="55"/>
      <c r="B91" s="102"/>
      <c r="C91" s="43">
        <v>2</v>
      </c>
      <c r="D91" s="7">
        <f>$D$1*76%</f>
        <v>60.8</v>
      </c>
      <c r="E91" s="7">
        <f>$D$1*76%</f>
        <v>60.8</v>
      </c>
      <c r="F91" s="7">
        <f>$D$1*76%</f>
        <v>60.8</v>
      </c>
      <c r="G91" s="7">
        <f>$D$1*76%</f>
        <v>60.8</v>
      </c>
      <c r="H91" s="7">
        <f>$D$1*76%</f>
        <v>60.8</v>
      </c>
      <c r="I91" s="1"/>
      <c r="J91" s="1"/>
      <c r="K91" s="8"/>
      <c r="L91" s="15"/>
    </row>
    <row r="92" spans="1:12" ht="12.75">
      <c r="A92" s="55"/>
      <c r="B92" s="102"/>
      <c r="C92" s="43">
        <v>3</v>
      </c>
      <c r="D92" s="7">
        <f>$D$1*85%</f>
        <v>68</v>
      </c>
      <c r="E92" s="1">
        <f>$D$1*85%</f>
        <v>68</v>
      </c>
      <c r="F92" s="1"/>
      <c r="G92" s="1"/>
      <c r="H92" s="1"/>
      <c r="I92" s="1"/>
      <c r="J92" s="1"/>
      <c r="K92" s="8"/>
      <c r="L92" s="15"/>
    </row>
    <row r="93" spans="1:12" ht="12.75">
      <c r="A93" s="55"/>
      <c r="B93" s="102"/>
      <c r="C93" s="43">
        <v>4</v>
      </c>
      <c r="D93" s="7">
        <f aca="true" t="shared" si="32" ref="D93:E95">$D$1*91%</f>
        <v>72.8</v>
      </c>
      <c r="E93" s="1">
        <f t="shared" si="32"/>
        <v>72.8</v>
      </c>
      <c r="F93" s="1"/>
      <c r="G93" s="1"/>
      <c r="H93" s="1"/>
      <c r="I93" s="1"/>
      <c r="J93" s="1"/>
      <c r="K93" s="8"/>
      <c r="L93" s="15"/>
    </row>
    <row r="94" spans="1:12" ht="12.75">
      <c r="A94" s="55"/>
      <c r="B94" s="102"/>
      <c r="C94" s="43">
        <v>5</v>
      </c>
      <c r="D94" s="7">
        <f t="shared" si="32"/>
        <v>72.8</v>
      </c>
      <c r="E94" s="1">
        <f t="shared" si="32"/>
        <v>72.8</v>
      </c>
      <c r="F94" s="1"/>
      <c r="G94" s="1"/>
      <c r="H94" s="1"/>
      <c r="I94" s="1"/>
      <c r="J94" s="1"/>
      <c r="K94" s="8"/>
      <c r="L94" s="15"/>
    </row>
    <row r="95" spans="1:12" ht="12.75">
      <c r="A95" s="55"/>
      <c r="B95" s="102"/>
      <c r="C95" s="43">
        <v>6</v>
      </c>
      <c r="D95" s="7">
        <f t="shared" si="32"/>
        <v>72.8</v>
      </c>
      <c r="E95" s="1">
        <f t="shared" si="32"/>
        <v>72.8</v>
      </c>
      <c r="F95" s="1"/>
      <c r="G95" s="1"/>
      <c r="H95" s="1"/>
      <c r="I95" s="1"/>
      <c r="J95" s="1"/>
      <c r="K95" s="8"/>
      <c r="L95" s="15"/>
    </row>
    <row r="96" spans="1:12" ht="13.5" thickBot="1">
      <c r="A96" s="56"/>
      <c r="B96" s="102"/>
      <c r="C96" s="74"/>
      <c r="D96" s="69">
        <f>$D$1*92%</f>
        <v>73.60000000000001</v>
      </c>
      <c r="E96" s="9"/>
      <c r="F96" s="9"/>
      <c r="G96" s="9"/>
      <c r="H96" s="9"/>
      <c r="I96" s="9"/>
      <c r="J96" s="9"/>
      <c r="K96" s="10"/>
      <c r="L96" s="15"/>
    </row>
    <row r="97" spans="1:12" ht="13.5" thickBot="1">
      <c r="A97" s="78">
        <v>23</v>
      </c>
      <c r="B97" s="102"/>
      <c r="C97" s="50">
        <v>1</v>
      </c>
      <c r="D97" s="104" t="s">
        <v>3</v>
      </c>
      <c r="E97" s="104"/>
      <c r="F97" s="104"/>
      <c r="G97" s="104"/>
      <c r="H97" s="104"/>
      <c r="I97" s="104"/>
      <c r="J97" s="104"/>
      <c r="K97" s="105"/>
      <c r="L97" s="15"/>
    </row>
    <row r="98" spans="1:12" ht="13.5" thickBot="1">
      <c r="A98" s="33">
        <v>24</v>
      </c>
      <c r="B98" s="103"/>
      <c r="C98" s="90">
        <v>1</v>
      </c>
      <c r="D98" s="106" t="s">
        <v>4</v>
      </c>
      <c r="E98" s="106"/>
      <c r="F98" s="106"/>
      <c r="G98" s="106"/>
      <c r="H98" s="106"/>
      <c r="I98" s="106"/>
      <c r="J98" s="106"/>
      <c r="K98" s="107"/>
      <c r="L98" s="15"/>
    </row>
  </sheetData>
  <sheetProtection/>
  <mergeCells count="15">
    <mergeCell ref="AB1:AI1"/>
    <mergeCell ref="AB2:AI2"/>
    <mergeCell ref="Z4:Z41"/>
    <mergeCell ref="AB40:AI40"/>
    <mergeCell ref="AB41:AI41"/>
    <mergeCell ref="B4:B57"/>
    <mergeCell ref="D98:K98"/>
    <mergeCell ref="B61:B98"/>
    <mergeCell ref="P1:W1"/>
    <mergeCell ref="P2:W2"/>
    <mergeCell ref="N4:N58"/>
    <mergeCell ref="D97:K97"/>
    <mergeCell ref="D59:K59"/>
    <mergeCell ref="D2:K2"/>
    <mergeCell ref="E1:K1"/>
  </mergeCells>
  <printOptions/>
  <pageMargins left="0.18" right="0.2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" sqref="D2:K2"/>
    </sheetView>
  </sheetViews>
  <sheetFormatPr defaultColWidth="9.00390625" defaultRowHeight="12.75"/>
  <cols>
    <col min="1" max="1" width="2.875" style="37" customWidth="1"/>
    <col min="2" max="2" width="1.875" style="0" customWidth="1"/>
    <col min="3" max="3" width="2.125" style="0" customWidth="1"/>
    <col min="4" max="12" width="4.125" style="0" customWidth="1"/>
    <col min="13" max="13" width="3.125" style="0" customWidth="1"/>
    <col min="14" max="14" width="2.50390625" style="0" customWidth="1"/>
    <col min="15" max="15" width="2.125" style="0" customWidth="1"/>
    <col min="16" max="23" width="3.875" style="0" customWidth="1"/>
  </cols>
  <sheetData>
    <row r="1" spans="1:24" ht="13.5" thickBot="1">
      <c r="A1" s="81"/>
      <c r="B1" s="82"/>
      <c r="C1" s="83"/>
      <c r="D1" s="91">
        <v>180</v>
      </c>
      <c r="E1" s="112" t="s">
        <v>2</v>
      </c>
      <c r="F1" s="112"/>
      <c r="G1" s="112"/>
      <c r="H1" s="112"/>
      <c r="I1" s="112"/>
      <c r="J1" s="112"/>
      <c r="K1" s="113"/>
      <c r="L1" s="62"/>
      <c r="M1" s="81"/>
      <c r="N1" s="82"/>
      <c r="O1" s="89"/>
      <c r="P1" s="108"/>
      <c r="Q1" s="108"/>
      <c r="R1" s="108"/>
      <c r="S1" s="108"/>
      <c r="T1" s="108"/>
      <c r="U1" s="108"/>
      <c r="V1" s="108"/>
      <c r="W1" s="109"/>
      <c r="X1" s="15"/>
    </row>
    <row r="2" spans="1:23" ht="9.75" customHeight="1" thickBot="1">
      <c r="A2" s="84"/>
      <c r="B2" s="64"/>
      <c r="C2" s="85"/>
      <c r="D2" s="98"/>
      <c r="E2" s="99"/>
      <c r="F2" s="99"/>
      <c r="G2" s="99"/>
      <c r="H2" s="99"/>
      <c r="I2" s="99"/>
      <c r="J2" s="99"/>
      <c r="K2" s="100"/>
      <c r="L2" s="72"/>
      <c r="M2" s="84"/>
      <c r="N2" s="64"/>
      <c r="O2" s="85"/>
      <c r="P2" s="98" t="s">
        <v>0</v>
      </c>
      <c r="Q2" s="99"/>
      <c r="R2" s="99"/>
      <c r="S2" s="99"/>
      <c r="T2" s="99"/>
      <c r="U2" s="99"/>
      <c r="V2" s="99"/>
      <c r="W2" s="100"/>
    </row>
    <row r="3" spans="1:23" ht="11.25" customHeight="1" thickBot="1">
      <c r="A3" s="86"/>
      <c r="B3" s="87"/>
      <c r="C3" s="88"/>
      <c r="D3" s="23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5">
        <v>8</v>
      </c>
      <c r="L3" s="63"/>
      <c r="M3" s="86"/>
      <c r="N3" s="87"/>
      <c r="O3" s="88"/>
      <c r="P3" s="23">
        <v>1</v>
      </c>
      <c r="Q3" s="24">
        <v>2</v>
      </c>
      <c r="R3" s="24">
        <v>3</v>
      </c>
      <c r="S3" s="24">
        <v>4</v>
      </c>
      <c r="T3" s="24">
        <v>5</v>
      </c>
      <c r="U3" s="24">
        <v>6</v>
      </c>
      <c r="V3" s="24">
        <v>7</v>
      </c>
      <c r="W3" s="25">
        <v>8</v>
      </c>
    </row>
    <row r="4" spans="1:23" ht="13.5" customHeight="1">
      <c r="A4" s="61">
        <v>1</v>
      </c>
      <c r="B4" s="102" t="s">
        <v>1</v>
      </c>
      <c r="C4" s="66">
        <v>1</v>
      </c>
      <c r="D4" s="68">
        <f aca="true" t="shared" si="0" ref="D4:K6">$D$1*62.5%</f>
        <v>112.5</v>
      </c>
      <c r="E4" s="3">
        <f t="shared" si="0"/>
        <v>112.5</v>
      </c>
      <c r="F4" s="3">
        <f t="shared" si="0"/>
        <v>112.5</v>
      </c>
      <c r="G4" s="3">
        <f t="shared" si="0"/>
        <v>112.5</v>
      </c>
      <c r="H4" s="3">
        <f t="shared" si="0"/>
        <v>112.5</v>
      </c>
      <c r="I4" s="3">
        <f t="shared" si="0"/>
        <v>112.5</v>
      </c>
      <c r="J4" s="3">
        <f t="shared" si="0"/>
        <v>112.5</v>
      </c>
      <c r="K4" s="48">
        <f t="shared" si="0"/>
        <v>112.5</v>
      </c>
      <c r="L4" s="64"/>
      <c r="M4" s="61">
        <v>9</v>
      </c>
      <c r="N4" s="102" t="s">
        <v>1</v>
      </c>
      <c r="O4" s="71">
        <v>1</v>
      </c>
      <c r="P4" s="68">
        <f aca="true" t="shared" si="1" ref="P4:W6">$D$1*62.5%</f>
        <v>112.5</v>
      </c>
      <c r="Q4" s="3">
        <f t="shared" si="1"/>
        <v>112.5</v>
      </c>
      <c r="R4" s="3">
        <f t="shared" si="1"/>
        <v>112.5</v>
      </c>
      <c r="S4" s="3">
        <f t="shared" si="1"/>
        <v>112.5</v>
      </c>
      <c r="T4" s="3">
        <f t="shared" si="1"/>
        <v>112.5</v>
      </c>
      <c r="U4" s="3">
        <f t="shared" si="1"/>
        <v>112.5</v>
      </c>
      <c r="V4" s="3">
        <f t="shared" si="1"/>
        <v>112.5</v>
      </c>
      <c r="W4" s="48">
        <f t="shared" si="1"/>
        <v>112.5</v>
      </c>
    </row>
    <row r="5" spans="1:23" ht="13.5" customHeight="1">
      <c r="A5" s="35"/>
      <c r="B5" s="102"/>
      <c r="C5" s="46">
        <v>2</v>
      </c>
      <c r="D5" s="7">
        <f t="shared" si="0"/>
        <v>112.5</v>
      </c>
      <c r="E5" s="1">
        <f t="shared" si="0"/>
        <v>112.5</v>
      </c>
      <c r="F5" s="1">
        <f t="shared" si="0"/>
        <v>112.5</v>
      </c>
      <c r="G5" s="1">
        <f t="shared" si="0"/>
        <v>112.5</v>
      </c>
      <c r="H5" s="1">
        <f t="shared" si="0"/>
        <v>112.5</v>
      </c>
      <c r="I5" s="1">
        <f t="shared" si="0"/>
        <v>112.5</v>
      </c>
      <c r="J5" s="1">
        <f t="shared" si="0"/>
        <v>112.5</v>
      </c>
      <c r="K5" s="8">
        <f t="shared" si="0"/>
        <v>112.5</v>
      </c>
      <c r="L5" s="64"/>
      <c r="M5" s="35"/>
      <c r="N5" s="102"/>
      <c r="O5" s="43">
        <v>2</v>
      </c>
      <c r="P5" s="7">
        <f t="shared" si="1"/>
        <v>112.5</v>
      </c>
      <c r="Q5" s="1">
        <f t="shared" si="1"/>
        <v>112.5</v>
      </c>
      <c r="R5" s="1">
        <f t="shared" si="1"/>
        <v>112.5</v>
      </c>
      <c r="S5" s="1">
        <f t="shared" si="1"/>
        <v>112.5</v>
      </c>
      <c r="T5" s="1">
        <f t="shared" si="1"/>
        <v>112.5</v>
      </c>
      <c r="U5" s="1">
        <f t="shared" si="1"/>
        <v>112.5</v>
      </c>
      <c r="V5" s="1">
        <f t="shared" si="1"/>
        <v>112.5</v>
      </c>
      <c r="W5" s="8">
        <f t="shared" si="1"/>
        <v>112.5</v>
      </c>
    </row>
    <row r="6" spans="1:23" ht="13.5" customHeight="1">
      <c r="A6" s="35"/>
      <c r="B6" s="102"/>
      <c r="C6" s="46">
        <v>3</v>
      </c>
      <c r="D6" s="7">
        <f t="shared" si="0"/>
        <v>112.5</v>
      </c>
      <c r="E6" s="1">
        <f t="shared" si="0"/>
        <v>112.5</v>
      </c>
      <c r="F6" s="1">
        <f t="shared" si="0"/>
        <v>112.5</v>
      </c>
      <c r="G6" s="1">
        <f t="shared" si="0"/>
        <v>112.5</v>
      </c>
      <c r="H6" s="1">
        <f t="shared" si="0"/>
        <v>112.5</v>
      </c>
      <c r="I6" s="1">
        <f t="shared" si="0"/>
        <v>112.5</v>
      </c>
      <c r="J6" s="1">
        <f t="shared" si="0"/>
        <v>112.5</v>
      </c>
      <c r="K6" s="8">
        <f t="shared" si="0"/>
        <v>112.5</v>
      </c>
      <c r="L6" s="64"/>
      <c r="M6" s="35"/>
      <c r="N6" s="102"/>
      <c r="O6" s="43">
        <v>3</v>
      </c>
      <c r="P6" s="7">
        <f t="shared" si="1"/>
        <v>112.5</v>
      </c>
      <c r="Q6" s="1">
        <f t="shared" si="1"/>
        <v>112.5</v>
      </c>
      <c r="R6" s="1">
        <f t="shared" si="1"/>
        <v>112.5</v>
      </c>
      <c r="S6" s="1">
        <f t="shared" si="1"/>
        <v>112.5</v>
      </c>
      <c r="T6" s="1">
        <f t="shared" si="1"/>
        <v>112.5</v>
      </c>
      <c r="U6" s="1">
        <f t="shared" si="1"/>
        <v>112.5</v>
      </c>
      <c r="V6" s="1">
        <f t="shared" si="1"/>
        <v>112.5</v>
      </c>
      <c r="W6" s="8">
        <f t="shared" si="1"/>
        <v>112.5</v>
      </c>
    </row>
    <row r="7" spans="1:23" ht="13.5" customHeight="1" thickBot="1">
      <c r="A7" s="36"/>
      <c r="B7" s="102"/>
      <c r="C7" s="67">
        <v>4</v>
      </c>
      <c r="D7" s="69">
        <f>$D$1*68%</f>
        <v>122.4</v>
      </c>
      <c r="E7" s="9"/>
      <c r="F7" s="9"/>
      <c r="G7" s="9"/>
      <c r="H7" s="9"/>
      <c r="I7" s="9"/>
      <c r="J7" s="9"/>
      <c r="K7" s="10"/>
      <c r="L7" s="64"/>
      <c r="M7" s="38"/>
      <c r="N7" s="102"/>
      <c r="O7" s="44">
        <v>4</v>
      </c>
      <c r="P7" s="7">
        <f>$D$1*69%</f>
        <v>124.19999999999999</v>
      </c>
      <c r="Q7" s="1">
        <f aca="true" t="shared" si="2" ref="Q7:W10">$D$1*69%</f>
        <v>124.19999999999999</v>
      </c>
      <c r="R7" s="1">
        <f t="shared" si="2"/>
        <v>124.19999999999999</v>
      </c>
      <c r="S7" s="1">
        <f t="shared" si="2"/>
        <v>124.19999999999999</v>
      </c>
      <c r="T7" s="1">
        <f t="shared" si="2"/>
        <v>124.19999999999999</v>
      </c>
      <c r="U7" s="1">
        <f t="shared" si="2"/>
        <v>124.19999999999999</v>
      </c>
      <c r="V7" s="1">
        <f t="shared" si="2"/>
        <v>124.19999999999999</v>
      </c>
      <c r="W7" s="8">
        <f t="shared" si="2"/>
        <v>124.19999999999999</v>
      </c>
    </row>
    <row r="8" spans="1:23" ht="13.5" customHeight="1">
      <c r="A8" s="34">
        <v>2</v>
      </c>
      <c r="B8" s="102"/>
      <c r="C8" s="19">
        <v>1</v>
      </c>
      <c r="D8" s="5">
        <f>$D$1*62.5%</f>
        <v>112.5</v>
      </c>
      <c r="E8" s="5">
        <f>$D$1*62.5%</f>
        <v>112.5</v>
      </c>
      <c r="F8" s="5">
        <f>$D$1*62.5%</f>
        <v>112.5</v>
      </c>
      <c r="G8" s="5">
        <f>$D$1*62.5%</f>
        <v>112.5</v>
      </c>
      <c r="H8" s="5">
        <f>$D$1*62.5%</f>
        <v>112.5</v>
      </c>
      <c r="I8" s="5"/>
      <c r="J8" s="5"/>
      <c r="K8" s="6"/>
      <c r="L8" s="64"/>
      <c r="M8" s="38"/>
      <c r="N8" s="102"/>
      <c r="O8" s="44">
        <v>5</v>
      </c>
      <c r="P8" s="7">
        <f>$D$1*69%</f>
        <v>124.19999999999999</v>
      </c>
      <c r="Q8" s="1">
        <f t="shared" si="2"/>
        <v>124.19999999999999</v>
      </c>
      <c r="R8" s="1">
        <f t="shared" si="2"/>
        <v>124.19999999999999</v>
      </c>
      <c r="S8" s="1">
        <f t="shared" si="2"/>
        <v>124.19999999999999</v>
      </c>
      <c r="T8" s="1">
        <f t="shared" si="2"/>
        <v>124.19999999999999</v>
      </c>
      <c r="U8" s="1">
        <f t="shared" si="2"/>
        <v>124.19999999999999</v>
      </c>
      <c r="V8" s="1">
        <f t="shared" si="2"/>
        <v>124.19999999999999</v>
      </c>
      <c r="W8" s="8">
        <f t="shared" si="2"/>
        <v>124.19999999999999</v>
      </c>
    </row>
    <row r="9" spans="1:23" ht="13.5" customHeight="1">
      <c r="A9" s="35"/>
      <c r="B9" s="102"/>
      <c r="C9" s="20">
        <v>2</v>
      </c>
      <c r="D9" s="1">
        <f>$D$1*69%</f>
        <v>124.19999999999999</v>
      </c>
      <c r="E9" s="1">
        <f>$D$1*69%</f>
        <v>124.19999999999999</v>
      </c>
      <c r="F9" s="1">
        <f>$D$1*69%</f>
        <v>124.19999999999999</v>
      </c>
      <c r="G9" s="1">
        <f>$D$1*69%</f>
        <v>124.19999999999999</v>
      </c>
      <c r="H9" s="1">
        <f>$D$1*69%</f>
        <v>124.19999999999999</v>
      </c>
      <c r="I9" s="1"/>
      <c r="J9" s="1"/>
      <c r="K9" s="8"/>
      <c r="L9" s="64"/>
      <c r="M9" s="38"/>
      <c r="N9" s="102"/>
      <c r="O9" s="44">
        <v>6</v>
      </c>
      <c r="P9" s="7">
        <f>$D$1*69%</f>
        <v>124.19999999999999</v>
      </c>
      <c r="Q9" s="1">
        <f t="shared" si="2"/>
        <v>124.19999999999999</v>
      </c>
      <c r="R9" s="1">
        <f t="shared" si="2"/>
        <v>124.19999999999999</v>
      </c>
      <c r="S9" s="1">
        <f t="shared" si="2"/>
        <v>124.19999999999999</v>
      </c>
      <c r="T9" s="1">
        <f t="shared" si="2"/>
        <v>124.19999999999999</v>
      </c>
      <c r="U9" s="1">
        <f t="shared" si="2"/>
        <v>124.19999999999999</v>
      </c>
      <c r="V9" s="1">
        <f t="shared" si="2"/>
        <v>124.19999999999999</v>
      </c>
      <c r="W9" s="8">
        <f t="shared" si="2"/>
        <v>124.19999999999999</v>
      </c>
    </row>
    <row r="10" spans="1:23" ht="13.5" customHeight="1">
      <c r="A10" s="35"/>
      <c r="B10" s="102"/>
      <c r="C10" s="20">
        <v>3</v>
      </c>
      <c r="D10" s="1">
        <f>$D$1*76%</f>
        <v>136.8</v>
      </c>
      <c r="E10" s="1">
        <f aca="true" t="shared" si="3" ref="E10:H14">$D$1*76%</f>
        <v>136.8</v>
      </c>
      <c r="F10" s="1">
        <f t="shared" si="3"/>
        <v>136.8</v>
      </c>
      <c r="G10" s="1">
        <f t="shared" si="3"/>
        <v>136.8</v>
      </c>
      <c r="H10" s="1">
        <f t="shared" si="3"/>
        <v>136.8</v>
      </c>
      <c r="I10" s="1"/>
      <c r="J10" s="1"/>
      <c r="K10" s="8"/>
      <c r="L10" s="64"/>
      <c r="M10" s="38"/>
      <c r="N10" s="102"/>
      <c r="O10" s="44">
        <v>7</v>
      </c>
      <c r="P10" s="7">
        <f>$D$1*69%</f>
        <v>124.19999999999999</v>
      </c>
      <c r="Q10" s="1">
        <f t="shared" si="2"/>
        <v>124.19999999999999</v>
      </c>
      <c r="R10" s="1">
        <f t="shared" si="2"/>
        <v>124.19999999999999</v>
      </c>
      <c r="S10" s="1">
        <f t="shared" si="2"/>
        <v>124.19999999999999</v>
      </c>
      <c r="T10" s="1">
        <f t="shared" si="2"/>
        <v>124.19999999999999</v>
      </c>
      <c r="U10" s="1">
        <f t="shared" si="2"/>
        <v>124.19999999999999</v>
      </c>
      <c r="V10" s="1">
        <f t="shared" si="2"/>
        <v>124.19999999999999</v>
      </c>
      <c r="W10" s="8">
        <f t="shared" si="2"/>
        <v>124.19999999999999</v>
      </c>
    </row>
    <row r="11" spans="1:23" ht="13.5" customHeight="1" thickBot="1">
      <c r="A11" s="35"/>
      <c r="B11" s="102"/>
      <c r="C11" s="20">
        <v>4</v>
      </c>
      <c r="D11" s="1">
        <f>$D$1*76%</f>
        <v>136.8</v>
      </c>
      <c r="E11" s="1">
        <f t="shared" si="3"/>
        <v>136.8</v>
      </c>
      <c r="F11" s="1">
        <f t="shared" si="3"/>
        <v>136.8</v>
      </c>
      <c r="G11" s="1">
        <f t="shared" si="3"/>
        <v>136.8</v>
      </c>
      <c r="H11" s="1">
        <f t="shared" si="3"/>
        <v>136.8</v>
      </c>
      <c r="I11" s="1"/>
      <c r="J11" s="1"/>
      <c r="K11" s="8"/>
      <c r="L11" s="64"/>
      <c r="M11" s="38"/>
      <c r="N11" s="102"/>
      <c r="O11" s="44">
        <v>8</v>
      </c>
      <c r="P11" s="69">
        <f>$D$1*77%</f>
        <v>138.6</v>
      </c>
      <c r="Q11" s="9"/>
      <c r="R11" s="9"/>
      <c r="S11" s="9"/>
      <c r="T11" s="9"/>
      <c r="U11" s="9"/>
      <c r="V11" s="9"/>
      <c r="W11" s="10"/>
    </row>
    <row r="12" spans="1:23" ht="13.5" customHeight="1">
      <c r="A12" s="35"/>
      <c r="B12" s="102"/>
      <c r="C12" s="20">
        <v>5</v>
      </c>
      <c r="D12" s="1">
        <f>$D$1*76%</f>
        <v>136.8</v>
      </c>
      <c r="E12" s="1">
        <f t="shared" si="3"/>
        <v>136.8</v>
      </c>
      <c r="F12" s="1">
        <f t="shared" si="3"/>
        <v>136.8</v>
      </c>
      <c r="G12" s="1">
        <f t="shared" si="3"/>
        <v>136.8</v>
      </c>
      <c r="H12" s="1">
        <f t="shared" si="3"/>
        <v>136.8</v>
      </c>
      <c r="I12" s="1"/>
      <c r="J12" s="1"/>
      <c r="K12" s="8"/>
      <c r="L12" s="64"/>
      <c r="M12" s="34">
        <v>10</v>
      </c>
      <c r="N12" s="102"/>
      <c r="O12" s="45">
        <v>1</v>
      </c>
      <c r="P12" s="4">
        <f>$D$1*62.5%</f>
        <v>112.5</v>
      </c>
      <c r="Q12" s="5">
        <f>$D$1*62.5%</f>
        <v>112.5</v>
      </c>
      <c r="R12" s="5">
        <f>$D$1*62.5%</f>
        <v>112.5</v>
      </c>
      <c r="S12" s="5">
        <f>$D$1*62.5%</f>
        <v>112.5</v>
      </c>
      <c r="T12" s="5">
        <f>$D$1*62.5%</f>
        <v>112.5</v>
      </c>
      <c r="U12" s="5"/>
      <c r="V12" s="5"/>
      <c r="W12" s="6"/>
    </row>
    <row r="13" spans="1:23" ht="13.5" customHeight="1">
      <c r="A13" s="35"/>
      <c r="B13" s="102"/>
      <c r="C13" s="20">
        <v>6</v>
      </c>
      <c r="D13" s="1">
        <f>$D$1*76%</f>
        <v>136.8</v>
      </c>
      <c r="E13" s="1">
        <f t="shared" si="3"/>
        <v>136.8</v>
      </c>
      <c r="F13" s="1">
        <f t="shared" si="3"/>
        <v>136.8</v>
      </c>
      <c r="G13" s="1">
        <f t="shared" si="3"/>
        <v>136.8</v>
      </c>
      <c r="H13" s="1">
        <f t="shared" si="3"/>
        <v>136.8</v>
      </c>
      <c r="I13" s="1"/>
      <c r="J13" s="1"/>
      <c r="K13" s="8"/>
      <c r="L13" s="64"/>
      <c r="M13" s="35"/>
      <c r="N13" s="102"/>
      <c r="O13" s="46">
        <v>2</v>
      </c>
      <c r="P13" s="7">
        <f>$D$1*72%</f>
        <v>129.6</v>
      </c>
      <c r="Q13" s="1">
        <f>$D$1*72%</f>
        <v>129.6</v>
      </c>
      <c r="R13" s="1">
        <f>$D$1*72%</f>
        <v>129.6</v>
      </c>
      <c r="S13" s="1">
        <f>$D$1*72%</f>
        <v>129.6</v>
      </c>
      <c r="T13" s="1">
        <f>$D$1*72%</f>
        <v>129.6</v>
      </c>
      <c r="U13" s="1"/>
      <c r="V13" s="1"/>
      <c r="W13" s="8"/>
    </row>
    <row r="14" spans="1:23" ht="13.5" customHeight="1">
      <c r="A14" s="35"/>
      <c r="B14" s="102"/>
      <c r="C14" s="20">
        <v>7</v>
      </c>
      <c r="D14" s="1">
        <f>$D$1*76%</f>
        <v>136.8</v>
      </c>
      <c r="E14" s="1">
        <f t="shared" si="3"/>
        <v>136.8</v>
      </c>
      <c r="F14" s="1">
        <f t="shared" si="3"/>
        <v>136.8</v>
      </c>
      <c r="G14" s="1">
        <f t="shared" si="3"/>
        <v>136.8</v>
      </c>
      <c r="H14" s="1">
        <f t="shared" si="3"/>
        <v>136.8</v>
      </c>
      <c r="I14" s="1"/>
      <c r="J14" s="1"/>
      <c r="K14" s="8"/>
      <c r="L14" s="64"/>
      <c r="M14" s="35"/>
      <c r="N14" s="102"/>
      <c r="O14" s="46">
        <v>3</v>
      </c>
      <c r="P14" s="7">
        <f>$D$1*80%</f>
        <v>144</v>
      </c>
      <c r="Q14" s="1">
        <f aca="true" t="shared" si="4" ref="Q14:T17">$D$1*80%</f>
        <v>144</v>
      </c>
      <c r="R14" s="1">
        <f t="shared" si="4"/>
        <v>144</v>
      </c>
      <c r="S14" s="1">
        <f t="shared" si="4"/>
        <v>144</v>
      </c>
      <c r="T14" s="1">
        <f t="shared" si="4"/>
        <v>144</v>
      </c>
      <c r="U14" s="1"/>
      <c r="V14" s="1"/>
      <c r="W14" s="8"/>
    </row>
    <row r="15" spans="1:23" ht="13.5" customHeight="1" thickBot="1">
      <c r="A15" s="36"/>
      <c r="B15" s="102"/>
      <c r="C15" s="21">
        <v>8</v>
      </c>
      <c r="D15" s="9">
        <f>$D$1*69%</f>
        <v>124.19999999999999</v>
      </c>
      <c r="E15" s="9"/>
      <c r="F15" s="9"/>
      <c r="G15" s="9"/>
      <c r="H15" s="9"/>
      <c r="I15" s="9"/>
      <c r="J15" s="9"/>
      <c r="K15" s="10"/>
      <c r="L15" s="64"/>
      <c r="M15" s="35"/>
      <c r="N15" s="102"/>
      <c r="O15" s="46">
        <v>4</v>
      </c>
      <c r="P15" s="7">
        <f>$D$1*80%</f>
        <v>144</v>
      </c>
      <c r="Q15" s="1">
        <f t="shared" si="4"/>
        <v>144</v>
      </c>
      <c r="R15" s="1">
        <f t="shared" si="4"/>
        <v>144</v>
      </c>
      <c r="S15" s="1">
        <f t="shared" si="4"/>
        <v>144</v>
      </c>
      <c r="T15" s="1">
        <f t="shared" si="4"/>
        <v>144</v>
      </c>
      <c r="U15" s="1"/>
      <c r="V15" s="1"/>
      <c r="W15" s="8"/>
    </row>
    <row r="16" spans="1:23" ht="13.5" customHeight="1">
      <c r="A16" s="34">
        <v>3</v>
      </c>
      <c r="B16" s="102"/>
      <c r="C16" s="19">
        <v>1</v>
      </c>
      <c r="D16" s="5">
        <f>$D$1*62.5%</f>
        <v>112.5</v>
      </c>
      <c r="E16" s="5">
        <f>$D$1*62.5%</f>
        <v>112.5</v>
      </c>
      <c r="F16" s="5">
        <f>$D$1*62.5%</f>
        <v>112.5</v>
      </c>
      <c r="G16" s="5">
        <f>$D$1*62.5%</f>
        <v>112.5</v>
      </c>
      <c r="H16" s="5">
        <f>$D$1*62.5%</f>
        <v>112.5</v>
      </c>
      <c r="I16" s="5"/>
      <c r="J16" s="5"/>
      <c r="K16" s="6"/>
      <c r="L16" s="64"/>
      <c r="M16" s="35"/>
      <c r="N16" s="102"/>
      <c r="O16" s="46">
        <v>5</v>
      </c>
      <c r="P16" s="7">
        <f>$D$1*80%</f>
        <v>144</v>
      </c>
      <c r="Q16" s="1">
        <f t="shared" si="4"/>
        <v>144</v>
      </c>
      <c r="R16" s="1">
        <f t="shared" si="4"/>
        <v>144</v>
      </c>
      <c r="S16" s="1">
        <f t="shared" si="4"/>
        <v>144</v>
      </c>
      <c r="T16" s="1">
        <f t="shared" si="4"/>
        <v>144</v>
      </c>
      <c r="U16" s="1"/>
      <c r="V16" s="1"/>
      <c r="W16" s="8"/>
    </row>
    <row r="17" spans="1:23" ht="13.5" customHeight="1">
      <c r="A17" s="35"/>
      <c r="B17" s="102"/>
      <c r="C17" s="20">
        <v>2</v>
      </c>
      <c r="D17" s="1">
        <f>$D$1*69%</f>
        <v>124.19999999999999</v>
      </c>
      <c r="E17" s="1">
        <f>$D$1*69%</f>
        <v>124.19999999999999</v>
      </c>
      <c r="F17" s="1">
        <f>$D$1*69%</f>
        <v>124.19999999999999</v>
      </c>
      <c r="G17" s="1">
        <f>$D$1*69%</f>
        <v>124.19999999999999</v>
      </c>
      <c r="H17" s="1">
        <f>$D$1*69%</f>
        <v>124.19999999999999</v>
      </c>
      <c r="I17" s="1"/>
      <c r="J17" s="1"/>
      <c r="K17" s="8"/>
      <c r="L17" s="64"/>
      <c r="M17" s="35"/>
      <c r="N17" s="102"/>
      <c r="O17" s="46">
        <v>6</v>
      </c>
      <c r="P17" s="7">
        <f>$D$1*80%</f>
        <v>144</v>
      </c>
      <c r="Q17" s="1">
        <f t="shared" si="4"/>
        <v>144</v>
      </c>
      <c r="R17" s="1">
        <f t="shared" si="4"/>
        <v>144</v>
      </c>
      <c r="S17" s="1">
        <f t="shared" si="4"/>
        <v>144</v>
      </c>
      <c r="T17" s="1">
        <f t="shared" si="4"/>
        <v>144</v>
      </c>
      <c r="U17" s="1"/>
      <c r="V17" s="1"/>
      <c r="W17" s="8"/>
    </row>
    <row r="18" spans="1:23" ht="13.5" customHeight="1" thickBot="1">
      <c r="A18" s="35"/>
      <c r="B18" s="102"/>
      <c r="C18" s="20">
        <v>3</v>
      </c>
      <c r="D18" s="1">
        <f>$D$1*77%</f>
        <v>138.6</v>
      </c>
      <c r="E18" s="1">
        <f aca="true" t="shared" si="5" ref="E18:H20">$D$1*77%</f>
        <v>138.6</v>
      </c>
      <c r="F18" s="1">
        <f t="shared" si="5"/>
        <v>138.6</v>
      </c>
      <c r="G18" s="1">
        <f t="shared" si="5"/>
        <v>138.6</v>
      </c>
      <c r="H18" s="1">
        <f t="shared" si="5"/>
        <v>138.6</v>
      </c>
      <c r="I18" s="1"/>
      <c r="J18" s="1"/>
      <c r="K18" s="8"/>
      <c r="L18" s="64"/>
      <c r="M18" s="35"/>
      <c r="N18" s="102"/>
      <c r="O18" s="49">
        <v>7</v>
      </c>
      <c r="P18" s="47">
        <f>$D$1*78%</f>
        <v>140.4</v>
      </c>
      <c r="Q18" s="2"/>
      <c r="R18" s="2"/>
      <c r="S18" s="2"/>
      <c r="T18" s="2"/>
      <c r="U18" s="2"/>
      <c r="V18" s="2"/>
      <c r="W18" s="29"/>
    </row>
    <row r="19" spans="1:23" ht="13.5" customHeight="1">
      <c r="A19" s="35"/>
      <c r="B19" s="102"/>
      <c r="C19" s="20">
        <v>4</v>
      </c>
      <c r="D19" s="1">
        <f>$D$1*77%</f>
        <v>138.6</v>
      </c>
      <c r="E19" s="1">
        <f t="shared" si="5"/>
        <v>138.6</v>
      </c>
      <c r="F19" s="1">
        <f t="shared" si="5"/>
        <v>138.6</v>
      </c>
      <c r="G19" s="1">
        <f t="shared" si="5"/>
        <v>138.6</v>
      </c>
      <c r="H19" s="1">
        <f t="shared" si="5"/>
        <v>138.6</v>
      </c>
      <c r="I19" s="1"/>
      <c r="J19" s="1"/>
      <c r="K19" s="8"/>
      <c r="L19" s="64"/>
      <c r="M19" s="34">
        <v>11</v>
      </c>
      <c r="N19" s="102"/>
      <c r="O19" s="50">
        <v>1</v>
      </c>
      <c r="P19" s="13">
        <f>$D$1*62.5%</f>
        <v>112.5</v>
      </c>
      <c r="Q19" s="5">
        <f>$D$1*62.5%</f>
        <v>112.5</v>
      </c>
      <c r="R19" s="5">
        <f>$D$1*62.5%</f>
        <v>112.5</v>
      </c>
      <c r="S19" s="5">
        <f>$D$1*62.5%</f>
        <v>112.5</v>
      </c>
      <c r="T19" s="5">
        <f>$D$1*62.5%</f>
        <v>112.5</v>
      </c>
      <c r="U19" s="5"/>
      <c r="V19" s="5"/>
      <c r="W19" s="6"/>
    </row>
    <row r="20" spans="1:23" ht="13.5" customHeight="1">
      <c r="A20" s="35"/>
      <c r="B20" s="102"/>
      <c r="C20" s="20">
        <v>5</v>
      </c>
      <c r="D20" s="1">
        <f>$D$1*77%</f>
        <v>138.6</v>
      </c>
      <c r="E20" s="1">
        <f t="shared" si="5"/>
        <v>138.6</v>
      </c>
      <c r="F20" s="1">
        <f t="shared" si="5"/>
        <v>138.6</v>
      </c>
      <c r="G20" s="1">
        <f t="shared" si="5"/>
        <v>138.6</v>
      </c>
      <c r="H20" s="1">
        <f t="shared" si="5"/>
        <v>138.6</v>
      </c>
      <c r="I20" s="1"/>
      <c r="J20" s="1"/>
      <c r="K20" s="8"/>
      <c r="L20" s="64"/>
      <c r="M20" s="35"/>
      <c r="N20" s="102"/>
      <c r="O20" s="51">
        <v>2</v>
      </c>
      <c r="P20" s="14">
        <f>$D$1*72%</f>
        <v>129.6</v>
      </c>
      <c r="Q20" s="1">
        <f>$D$1*72%</f>
        <v>129.6</v>
      </c>
      <c r="R20" s="1">
        <f>$D$1*72%</f>
        <v>129.6</v>
      </c>
      <c r="S20" s="1">
        <f>$D$1*72%</f>
        <v>129.6</v>
      </c>
      <c r="T20" s="1">
        <f>$D$1*72%</f>
        <v>129.6</v>
      </c>
      <c r="U20" s="1"/>
      <c r="V20" s="1"/>
      <c r="W20" s="8"/>
    </row>
    <row r="21" spans="1:23" ht="13.5" customHeight="1" thickBot="1">
      <c r="A21" s="36"/>
      <c r="B21" s="102"/>
      <c r="C21" s="21">
        <v>6</v>
      </c>
      <c r="D21" s="9">
        <f>$D$1*70%</f>
        <v>125.99999999999999</v>
      </c>
      <c r="E21" s="9"/>
      <c r="F21" s="9"/>
      <c r="G21" s="9"/>
      <c r="H21" s="9"/>
      <c r="I21" s="9"/>
      <c r="J21" s="9"/>
      <c r="K21" s="10"/>
      <c r="L21" s="64"/>
      <c r="M21" s="35"/>
      <c r="N21" s="102"/>
      <c r="O21" s="51">
        <v>3</v>
      </c>
      <c r="P21" s="14">
        <f aca="true" t="shared" si="6" ref="P21:T24">$D$1*81%</f>
        <v>145.8</v>
      </c>
      <c r="Q21" s="1">
        <f t="shared" si="6"/>
        <v>145.8</v>
      </c>
      <c r="R21" s="1">
        <f t="shared" si="6"/>
        <v>145.8</v>
      </c>
      <c r="S21" s="1">
        <f t="shared" si="6"/>
        <v>145.8</v>
      </c>
      <c r="T21" s="1">
        <f t="shared" si="6"/>
        <v>145.8</v>
      </c>
      <c r="U21" s="1"/>
      <c r="V21" s="1"/>
      <c r="W21" s="8"/>
    </row>
    <row r="22" spans="1:23" ht="13.5" customHeight="1">
      <c r="A22" s="34">
        <v>4</v>
      </c>
      <c r="B22" s="102"/>
      <c r="C22" s="19">
        <v>1</v>
      </c>
      <c r="D22" s="5">
        <f>$D$1*62.5%</f>
        <v>112.5</v>
      </c>
      <c r="E22" s="5">
        <f>$D$1*62.5%</f>
        <v>112.5</v>
      </c>
      <c r="F22" s="5">
        <f>$D$1*62.5%</f>
        <v>112.5</v>
      </c>
      <c r="G22" s="5">
        <f>$D$1*62.5%</f>
        <v>112.5</v>
      </c>
      <c r="H22" s="5">
        <f>$D$1*62.5%</f>
        <v>112.5</v>
      </c>
      <c r="I22" s="5"/>
      <c r="J22" s="5"/>
      <c r="K22" s="6"/>
      <c r="L22" s="64"/>
      <c r="M22" s="35"/>
      <c r="N22" s="102"/>
      <c r="O22" s="51">
        <v>4</v>
      </c>
      <c r="P22" s="14">
        <f t="shared" si="6"/>
        <v>145.8</v>
      </c>
      <c r="Q22" s="1">
        <f t="shared" si="6"/>
        <v>145.8</v>
      </c>
      <c r="R22" s="1">
        <f t="shared" si="6"/>
        <v>145.8</v>
      </c>
      <c r="S22" s="1">
        <f t="shared" si="6"/>
        <v>145.8</v>
      </c>
      <c r="T22" s="1">
        <f t="shared" si="6"/>
        <v>145.8</v>
      </c>
      <c r="U22" s="1"/>
      <c r="V22" s="1"/>
      <c r="W22" s="8"/>
    </row>
    <row r="23" spans="1:23" ht="13.5" customHeight="1">
      <c r="A23" s="35"/>
      <c r="B23" s="102"/>
      <c r="C23" s="20">
        <v>2</v>
      </c>
      <c r="D23" s="1">
        <f>$D$1*72%</f>
        <v>129.6</v>
      </c>
      <c r="E23" s="1">
        <f>$D$1*72%</f>
        <v>129.6</v>
      </c>
      <c r="F23" s="1">
        <f>$D$1*72%</f>
        <v>129.6</v>
      </c>
      <c r="G23" s="1"/>
      <c r="H23" s="1"/>
      <c r="I23" s="1"/>
      <c r="J23" s="1"/>
      <c r="K23" s="8"/>
      <c r="L23" s="64"/>
      <c r="M23" s="35"/>
      <c r="N23" s="102"/>
      <c r="O23" s="51">
        <v>5</v>
      </c>
      <c r="P23" s="14">
        <f t="shared" si="6"/>
        <v>145.8</v>
      </c>
      <c r="Q23" s="1">
        <f t="shared" si="6"/>
        <v>145.8</v>
      </c>
      <c r="R23" s="1">
        <f t="shared" si="6"/>
        <v>145.8</v>
      </c>
      <c r="S23" s="1">
        <f t="shared" si="6"/>
        <v>145.8</v>
      </c>
      <c r="T23" s="1">
        <f t="shared" si="6"/>
        <v>145.8</v>
      </c>
      <c r="U23" s="1"/>
      <c r="V23" s="1"/>
      <c r="W23" s="8"/>
    </row>
    <row r="24" spans="1:23" ht="13.5" customHeight="1" thickBot="1">
      <c r="A24" s="35"/>
      <c r="B24" s="102"/>
      <c r="C24" s="20">
        <v>3</v>
      </c>
      <c r="D24" s="1">
        <f>$D$1*78%</f>
        <v>140.4</v>
      </c>
      <c r="E24" s="1">
        <f>$D$1*78%</f>
        <v>140.4</v>
      </c>
      <c r="F24" s="1">
        <f>$D$1*78%</f>
        <v>140.4</v>
      </c>
      <c r="G24" s="1"/>
      <c r="H24" s="1"/>
      <c r="I24" s="1"/>
      <c r="J24" s="1"/>
      <c r="K24" s="8"/>
      <c r="L24" s="64"/>
      <c r="M24" s="36"/>
      <c r="N24" s="102"/>
      <c r="O24" s="51">
        <v>6</v>
      </c>
      <c r="P24" s="14">
        <f t="shared" si="6"/>
        <v>145.8</v>
      </c>
      <c r="Q24" s="1">
        <f t="shared" si="6"/>
        <v>145.8</v>
      </c>
      <c r="R24" s="1">
        <f t="shared" si="6"/>
        <v>145.8</v>
      </c>
      <c r="S24" s="1">
        <f t="shared" si="6"/>
        <v>145.8</v>
      </c>
      <c r="T24" s="1">
        <f t="shared" si="6"/>
        <v>145.8</v>
      </c>
      <c r="U24" s="1"/>
      <c r="V24" s="1"/>
      <c r="W24" s="8"/>
    </row>
    <row r="25" spans="1:23" ht="13.5" customHeight="1" thickBot="1">
      <c r="A25" s="35"/>
      <c r="B25" s="102"/>
      <c r="C25" s="20">
        <v>4</v>
      </c>
      <c r="D25" s="1">
        <f>$D$1*83%</f>
        <v>149.4</v>
      </c>
      <c r="E25" s="1">
        <f aca="true" t="shared" si="7" ref="E25:F27">$D$1*83%</f>
        <v>149.4</v>
      </c>
      <c r="F25" s="1">
        <f t="shared" si="7"/>
        <v>149.4</v>
      </c>
      <c r="G25" s="1"/>
      <c r="H25" s="1"/>
      <c r="I25" s="1"/>
      <c r="J25" s="1"/>
      <c r="K25" s="8"/>
      <c r="L25" s="64"/>
      <c r="M25" s="32"/>
      <c r="N25" s="102"/>
      <c r="O25" s="52">
        <v>7</v>
      </c>
      <c r="P25" s="12">
        <f>$D$1*80%</f>
        <v>144</v>
      </c>
      <c r="Q25" s="9"/>
      <c r="R25" s="9"/>
      <c r="S25" s="9"/>
      <c r="T25" s="9"/>
      <c r="U25" s="9"/>
      <c r="V25" s="9"/>
      <c r="W25" s="10"/>
    </row>
    <row r="26" spans="1:23" ht="13.5" customHeight="1">
      <c r="A26" s="35"/>
      <c r="B26" s="102"/>
      <c r="C26" s="20">
        <v>5</v>
      </c>
      <c r="D26" s="1">
        <f>$D$1*83%</f>
        <v>149.4</v>
      </c>
      <c r="E26" s="1">
        <f t="shared" si="7"/>
        <v>149.4</v>
      </c>
      <c r="F26" s="1">
        <f t="shared" si="7"/>
        <v>149.4</v>
      </c>
      <c r="G26" s="1"/>
      <c r="H26" s="1"/>
      <c r="I26" s="1"/>
      <c r="J26" s="1"/>
      <c r="K26" s="8"/>
      <c r="L26" s="64"/>
      <c r="M26" s="34">
        <v>12</v>
      </c>
      <c r="N26" s="102"/>
      <c r="O26" s="22">
        <v>1</v>
      </c>
      <c r="P26" s="13">
        <f>$D$1*62.5%</f>
        <v>112.5</v>
      </c>
      <c r="Q26" s="5">
        <f>$D$1*62.5%</f>
        <v>112.5</v>
      </c>
      <c r="R26" s="5">
        <f>$D$1*62.5%</f>
        <v>112.5</v>
      </c>
      <c r="S26" s="5">
        <f>$D$1*62.5%</f>
        <v>112.5</v>
      </c>
      <c r="T26" s="5">
        <f>$D$1*62.5%</f>
        <v>112.5</v>
      </c>
      <c r="U26" s="3"/>
      <c r="V26" s="3"/>
      <c r="W26" s="48"/>
    </row>
    <row r="27" spans="1:23" ht="13.5" customHeight="1">
      <c r="A27" s="35"/>
      <c r="B27" s="102"/>
      <c r="C27" s="20">
        <v>6</v>
      </c>
      <c r="D27" s="1">
        <f>$D$1*83%</f>
        <v>149.4</v>
      </c>
      <c r="E27" s="1">
        <f t="shared" si="7"/>
        <v>149.4</v>
      </c>
      <c r="F27" s="1">
        <f t="shared" si="7"/>
        <v>149.4</v>
      </c>
      <c r="G27" s="1"/>
      <c r="H27" s="1"/>
      <c r="I27" s="1"/>
      <c r="J27" s="1"/>
      <c r="K27" s="8"/>
      <c r="L27" s="64"/>
      <c r="M27" s="35"/>
      <c r="N27" s="102"/>
      <c r="O27" s="20">
        <v>2</v>
      </c>
      <c r="P27" s="14">
        <f>$D$1*72%</f>
        <v>129.6</v>
      </c>
      <c r="Q27" s="14">
        <f>$D$1*72%</f>
        <v>129.6</v>
      </c>
      <c r="R27" s="14">
        <f>$D$1*72%</f>
        <v>129.6</v>
      </c>
      <c r="S27" s="1"/>
      <c r="T27" s="1"/>
      <c r="U27" s="1"/>
      <c r="V27" s="1"/>
      <c r="W27" s="8"/>
    </row>
    <row r="28" spans="1:23" ht="13.5" customHeight="1">
      <c r="A28" s="35"/>
      <c r="B28" s="102"/>
      <c r="C28" s="20">
        <v>7</v>
      </c>
      <c r="D28" s="1">
        <f>$D$1*83%</f>
        <v>149.4</v>
      </c>
      <c r="E28" s="1">
        <f>$D$1*83%</f>
        <v>149.4</v>
      </c>
      <c r="F28" s="1">
        <f>$D$1*83%</f>
        <v>149.4</v>
      </c>
      <c r="G28" s="1"/>
      <c r="H28" s="1"/>
      <c r="I28" s="1"/>
      <c r="J28" s="1"/>
      <c r="K28" s="8"/>
      <c r="L28" s="64"/>
      <c r="M28" s="35"/>
      <c r="N28" s="102"/>
      <c r="O28" s="20">
        <v>3</v>
      </c>
      <c r="P28" s="1">
        <f>$D$1*80%</f>
        <v>144</v>
      </c>
      <c r="Q28" s="1">
        <f>$D$1*80%</f>
        <v>144</v>
      </c>
      <c r="R28" s="1">
        <f>$D$1*80%</f>
        <v>144</v>
      </c>
      <c r="S28" s="1"/>
      <c r="T28" s="1"/>
      <c r="U28" s="1"/>
      <c r="V28" s="1"/>
      <c r="W28" s="8"/>
    </row>
    <row r="29" spans="1:23" ht="13.5" customHeight="1" thickBot="1">
      <c r="A29" s="36"/>
      <c r="B29" s="102"/>
      <c r="C29" s="21">
        <v>8</v>
      </c>
      <c r="D29" s="9">
        <f>$D$1*72%</f>
        <v>129.6</v>
      </c>
      <c r="E29" s="9"/>
      <c r="F29" s="9"/>
      <c r="G29" s="9"/>
      <c r="H29" s="9"/>
      <c r="I29" s="9"/>
      <c r="J29" s="9"/>
      <c r="K29" s="10"/>
      <c r="L29" s="64"/>
      <c r="M29" s="35"/>
      <c r="N29" s="102"/>
      <c r="O29" s="20">
        <v>4</v>
      </c>
      <c r="P29" s="1">
        <f aca="true" t="shared" si="8" ref="P29:R31">$D$1*85%</f>
        <v>153</v>
      </c>
      <c r="Q29" s="1">
        <f t="shared" si="8"/>
        <v>153</v>
      </c>
      <c r="R29" s="1">
        <f t="shared" si="8"/>
        <v>153</v>
      </c>
      <c r="S29" s="1"/>
      <c r="T29" s="1"/>
      <c r="U29" s="1"/>
      <c r="V29" s="1"/>
      <c r="W29" s="8"/>
    </row>
    <row r="30" spans="1:23" ht="13.5" customHeight="1">
      <c r="A30" s="34">
        <v>5</v>
      </c>
      <c r="B30" s="102"/>
      <c r="C30" s="19">
        <v>1</v>
      </c>
      <c r="D30" s="5">
        <f aca="true" t="shared" si="9" ref="D30:K30">$D$1*62.5%</f>
        <v>112.5</v>
      </c>
      <c r="E30" s="5">
        <f t="shared" si="9"/>
        <v>112.5</v>
      </c>
      <c r="F30" s="5">
        <f t="shared" si="9"/>
        <v>112.5</v>
      </c>
      <c r="G30" s="5">
        <f t="shared" si="9"/>
        <v>112.5</v>
      </c>
      <c r="H30" s="5">
        <f t="shared" si="9"/>
        <v>112.5</v>
      </c>
      <c r="I30" s="5">
        <f t="shared" si="9"/>
        <v>112.5</v>
      </c>
      <c r="J30" s="5">
        <f t="shared" si="9"/>
        <v>112.5</v>
      </c>
      <c r="K30" s="6">
        <f t="shared" si="9"/>
        <v>112.5</v>
      </c>
      <c r="L30" s="64"/>
      <c r="M30" s="35"/>
      <c r="N30" s="102"/>
      <c r="O30" s="20">
        <v>5</v>
      </c>
      <c r="P30" s="1">
        <f t="shared" si="8"/>
        <v>153</v>
      </c>
      <c r="Q30" s="1">
        <f t="shared" si="8"/>
        <v>153</v>
      </c>
      <c r="R30" s="1">
        <f t="shared" si="8"/>
        <v>153</v>
      </c>
      <c r="S30" s="1"/>
      <c r="T30" s="1"/>
      <c r="U30" s="1"/>
      <c r="V30" s="1"/>
      <c r="W30" s="8"/>
    </row>
    <row r="31" spans="1:23" ht="13.5" customHeight="1">
      <c r="A31" s="35"/>
      <c r="B31" s="102"/>
      <c r="C31" s="20">
        <v>2</v>
      </c>
      <c r="D31" s="1">
        <f aca="true" t="shared" si="10" ref="D31:K34">$D$1*67%</f>
        <v>120.60000000000001</v>
      </c>
      <c r="E31" s="1">
        <f t="shared" si="10"/>
        <v>120.60000000000001</v>
      </c>
      <c r="F31" s="1">
        <f t="shared" si="10"/>
        <v>120.60000000000001</v>
      </c>
      <c r="G31" s="1">
        <f t="shared" si="10"/>
        <v>120.60000000000001</v>
      </c>
      <c r="H31" s="1">
        <f t="shared" si="10"/>
        <v>120.60000000000001</v>
      </c>
      <c r="I31" s="1">
        <f t="shared" si="10"/>
        <v>120.60000000000001</v>
      </c>
      <c r="J31" s="1">
        <f t="shared" si="10"/>
        <v>120.60000000000001</v>
      </c>
      <c r="K31" s="8">
        <f t="shared" si="10"/>
        <v>120.60000000000001</v>
      </c>
      <c r="L31" s="64"/>
      <c r="M31" s="35"/>
      <c r="N31" s="102"/>
      <c r="O31" s="20">
        <v>6</v>
      </c>
      <c r="P31" s="1">
        <f t="shared" si="8"/>
        <v>153</v>
      </c>
      <c r="Q31" s="1">
        <f t="shared" si="8"/>
        <v>153</v>
      </c>
      <c r="R31" s="1">
        <f t="shared" si="8"/>
        <v>153</v>
      </c>
      <c r="S31" s="1"/>
      <c r="T31" s="1"/>
      <c r="U31" s="1"/>
      <c r="V31" s="1"/>
      <c r="W31" s="8"/>
    </row>
    <row r="32" spans="1:23" ht="13.5" customHeight="1" thickBot="1">
      <c r="A32" s="35"/>
      <c r="B32" s="102"/>
      <c r="C32" s="20">
        <v>3</v>
      </c>
      <c r="D32" s="1">
        <f t="shared" si="10"/>
        <v>120.60000000000001</v>
      </c>
      <c r="E32" s="1">
        <f t="shared" si="10"/>
        <v>120.60000000000001</v>
      </c>
      <c r="F32" s="1">
        <f t="shared" si="10"/>
        <v>120.60000000000001</v>
      </c>
      <c r="G32" s="1">
        <f t="shared" si="10"/>
        <v>120.60000000000001</v>
      </c>
      <c r="H32" s="1">
        <f t="shared" si="10"/>
        <v>120.60000000000001</v>
      </c>
      <c r="I32" s="1">
        <f t="shared" si="10"/>
        <v>120.60000000000001</v>
      </c>
      <c r="J32" s="1">
        <f t="shared" si="10"/>
        <v>120.60000000000001</v>
      </c>
      <c r="K32" s="8">
        <f t="shared" si="10"/>
        <v>120.60000000000001</v>
      </c>
      <c r="L32" s="64"/>
      <c r="M32" s="35"/>
      <c r="N32" s="102"/>
      <c r="O32" s="20">
        <v>7</v>
      </c>
      <c r="P32" s="14">
        <f>$D$1*81%</f>
        <v>145.8</v>
      </c>
      <c r="Q32" s="1"/>
      <c r="R32" s="1"/>
      <c r="S32" s="1"/>
      <c r="T32" s="1"/>
      <c r="U32" s="1"/>
      <c r="V32" s="1"/>
      <c r="W32" s="8"/>
    </row>
    <row r="33" spans="1:23" ht="13.5" customHeight="1">
      <c r="A33" s="35"/>
      <c r="B33" s="102"/>
      <c r="C33" s="20">
        <v>4</v>
      </c>
      <c r="D33" s="1">
        <f t="shared" si="10"/>
        <v>120.60000000000001</v>
      </c>
      <c r="E33" s="1">
        <f t="shared" si="10"/>
        <v>120.60000000000001</v>
      </c>
      <c r="F33" s="1">
        <f t="shared" si="10"/>
        <v>120.60000000000001</v>
      </c>
      <c r="G33" s="1">
        <f t="shared" si="10"/>
        <v>120.60000000000001</v>
      </c>
      <c r="H33" s="1">
        <f t="shared" si="10"/>
        <v>120.60000000000001</v>
      </c>
      <c r="I33" s="1">
        <f t="shared" si="10"/>
        <v>120.60000000000001</v>
      </c>
      <c r="J33" s="1">
        <f t="shared" si="10"/>
        <v>120.60000000000001</v>
      </c>
      <c r="K33" s="8">
        <f t="shared" si="10"/>
        <v>120.60000000000001</v>
      </c>
      <c r="L33" s="64"/>
      <c r="M33" s="34">
        <v>13</v>
      </c>
      <c r="N33" s="102"/>
      <c r="O33" s="16">
        <v>1</v>
      </c>
      <c r="P33" s="13">
        <f aca="true" t="shared" si="11" ref="P33:W33">$D$1*62.5%</f>
        <v>112.5</v>
      </c>
      <c r="Q33" s="13">
        <f t="shared" si="11"/>
        <v>112.5</v>
      </c>
      <c r="R33" s="13">
        <f t="shared" si="11"/>
        <v>112.5</v>
      </c>
      <c r="S33" s="13">
        <f t="shared" si="11"/>
        <v>112.5</v>
      </c>
      <c r="T33" s="13">
        <f t="shared" si="11"/>
        <v>112.5</v>
      </c>
      <c r="U33" s="13">
        <f t="shared" si="11"/>
        <v>112.5</v>
      </c>
      <c r="V33" s="13">
        <f t="shared" si="11"/>
        <v>112.5</v>
      </c>
      <c r="W33" s="57">
        <f t="shared" si="11"/>
        <v>112.5</v>
      </c>
    </row>
    <row r="34" spans="1:23" ht="13.5" customHeight="1">
      <c r="A34" s="35"/>
      <c r="B34" s="102"/>
      <c r="C34" s="20">
        <v>5</v>
      </c>
      <c r="D34" s="1">
        <f t="shared" si="10"/>
        <v>120.60000000000001</v>
      </c>
      <c r="E34" s="1">
        <f t="shared" si="10"/>
        <v>120.60000000000001</v>
      </c>
      <c r="F34" s="1">
        <f t="shared" si="10"/>
        <v>120.60000000000001</v>
      </c>
      <c r="G34" s="1">
        <f t="shared" si="10"/>
        <v>120.60000000000001</v>
      </c>
      <c r="H34" s="1">
        <f t="shared" si="10"/>
        <v>120.60000000000001</v>
      </c>
      <c r="I34" s="1">
        <f t="shared" si="10"/>
        <v>120.60000000000001</v>
      </c>
      <c r="J34" s="1">
        <f t="shared" si="10"/>
        <v>120.60000000000001</v>
      </c>
      <c r="K34" s="8">
        <f t="shared" si="10"/>
        <v>120.60000000000001</v>
      </c>
      <c r="L34" s="64"/>
      <c r="M34" s="35"/>
      <c r="N34" s="102"/>
      <c r="O34" s="17">
        <v>2</v>
      </c>
      <c r="P34" s="14">
        <f aca="true" t="shared" si="12" ref="P34:W37">$D$1*72%</f>
        <v>129.6</v>
      </c>
      <c r="Q34" s="14">
        <f t="shared" si="12"/>
        <v>129.6</v>
      </c>
      <c r="R34" s="14">
        <f t="shared" si="12"/>
        <v>129.6</v>
      </c>
      <c r="S34" s="14">
        <f t="shared" si="12"/>
        <v>129.6</v>
      </c>
      <c r="T34" s="14">
        <f t="shared" si="12"/>
        <v>129.6</v>
      </c>
      <c r="U34" s="14">
        <f t="shared" si="12"/>
        <v>129.6</v>
      </c>
      <c r="V34" s="14">
        <f t="shared" si="12"/>
        <v>129.6</v>
      </c>
      <c r="W34" s="58">
        <f t="shared" si="12"/>
        <v>129.6</v>
      </c>
    </row>
    <row r="35" spans="1:23" ht="13.5" customHeight="1" thickBot="1">
      <c r="A35" s="36"/>
      <c r="B35" s="102"/>
      <c r="C35" s="21">
        <v>6</v>
      </c>
      <c r="D35" s="9">
        <f>$D$1*73%</f>
        <v>131.4</v>
      </c>
      <c r="E35" s="9"/>
      <c r="F35" s="9"/>
      <c r="G35" s="9"/>
      <c r="H35" s="9"/>
      <c r="I35" s="9"/>
      <c r="J35" s="9"/>
      <c r="K35" s="10"/>
      <c r="L35" s="64"/>
      <c r="M35" s="35"/>
      <c r="N35" s="102"/>
      <c r="O35" s="17">
        <v>3</v>
      </c>
      <c r="P35" s="14">
        <f t="shared" si="12"/>
        <v>129.6</v>
      </c>
      <c r="Q35" s="14">
        <f t="shared" si="12"/>
        <v>129.6</v>
      </c>
      <c r="R35" s="14">
        <f t="shared" si="12"/>
        <v>129.6</v>
      </c>
      <c r="S35" s="14">
        <f t="shared" si="12"/>
        <v>129.6</v>
      </c>
      <c r="T35" s="14">
        <f t="shared" si="12"/>
        <v>129.6</v>
      </c>
      <c r="U35" s="14">
        <f t="shared" si="12"/>
        <v>129.6</v>
      </c>
      <c r="V35" s="14">
        <f t="shared" si="12"/>
        <v>129.6</v>
      </c>
      <c r="W35" s="58">
        <f t="shared" si="12"/>
        <v>129.6</v>
      </c>
    </row>
    <row r="36" spans="1:23" ht="13.5" customHeight="1">
      <c r="A36" s="34">
        <v>6</v>
      </c>
      <c r="B36" s="102"/>
      <c r="C36" s="19">
        <v>1</v>
      </c>
      <c r="D36" s="5">
        <f>$D$1*62.5%</f>
        <v>112.5</v>
      </c>
      <c r="E36" s="5">
        <f>$D$1*62.5%</f>
        <v>112.5</v>
      </c>
      <c r="F36" s="5">
        <f>$D$1*62.5%</f>
        <v>112.5</v>
      </c>
      <c r="G36" s="5">
        <f>$D$1*62.5%</f>
        <v>112.5</v>
      </c>
      <c r="H36" s="5">
        <f>$D$1*62.5%</f>
        <v>112.5</v>
      </c>
      <c r="I36" s="5"/>
      <c r="J36" s="5"/>
      <c r="K36" s="6"/>
      <c r="L36" s="64"/>
      <c r="M36" s="35"/>
      <c r="N36" s="102"/>
      <c r="O36" s="17">
        <v>4</v>
      </c>
      <c r="P36" s="14">
        <f t="shared" si="12"/>
        <v>129.6</v>
      </c>
      <c r="Q36" s="14">
        <f t="shared" si="12"/>
        <v>129.6</v>
      </c>
      <c r="R36" s="14">
        <f t="shared" si="12"/>
        <v>129.6</v>
      </c>
      <c r="S36" s="14">
        <f t="shared" si="12"/>
        <v>129.6</v>
      </c>
      <c r="T36" s="14">
        <f t="shared" si="12"/>
        <v>129.6</v>
      </c>
      <c r="U36" s="14">
        <f t="shared" si="12"/>
        <v>129.6</v>
      </c>
      <c r="V36" s="14">
        <f t="shared" si="12"/>
        <v>129.6</v>
      </c>
      <c r="W36" s="58">
        <f t="shared" si="12"/>
        <v>129.6</v>
      </c>
    </row>
    <row r="37" spans="1:23" ht="13.5" customHeight="1">
      <c r="A37" s="35"/>
      <c r="B37" s="102"/>
      <c r="C37" s="20">
        <v>2</v>
      </c>
      <c r="D37" s="1">
        <f>$D$1*72%</f>
        <v>129.6</v>
      </c>
      <c r="E37" s="1">
        <f>$D$1*72%</f>
        <v>129.6</v>
      </c>
      <c r="F37" s="1">
        <f>$D$1*72%</f>
        <v>129.6</v>
      </c>
      <c r="G37" s="1">
        <f>$D$1*72%</f>
        <v>129.6</v>
      </c>
      <c r="H37" s="1">
        <f>$D$1*72%</f>
        <v>129.6</v>
      </c>
      <c r="I37" s="1"/>
      <c r="J37" s="1"/>
      <c r="K37" s="8"/>
      <c r="L37" s="64"/>
      <c r="M37" s="35"/>
      <c r="N37" s="102"/>
      <c r="O37" s="17">
        <v>5</v>
      </c>
      <c r="P37" s="14">
        <f t="shared" si="12"/>
        <v>129.6</v>
      </c>
      <c r="Q37" s="14">
        <f t="shared" si="12"/>
        <v>129.6</v>
      </c>
      <c r="R37" s="14">
        <f t="shared" si="12"/>
        <v>129.6</v>
      </c>
      <c r="S37" s="14">
        <f t="shared" si="12"/>
        <v>129.6</v>
      </c>
      <c r="T37" s="14">
        <f t="shared" si="12"/>
        <v>129.6</v>
      </c>
      <c r="U37" s="14">
        <f t="shared" si="12"/>
        <v>129.6</v>
      </c>
      <c r="V37" s="14">
        <f t="shared" si="12"/>
        <v>129.6</v>
      </c>
      <c r="W37" s="58">
        <f t="shared" si="12"/>
        <v>129.6</v>
      </c>
    </row>
    <row r="38" spans="1:23" ht="13.5" customHeight="1" thickBot="1">
      <c r="A38" s="35"/>
      <c r="B38" s="102"/>
      <c r="C38" s="20">
        <v>3</v>
      </c>
      <c r="D38" s="1">
        <f aca="true" t="shared" si="13" ref="D38:H41">$D$1*78%</f>
        <v>140.4</v>
      </c>
      <c r="E38" s="1">
        <f t="shared" si="13"/>
        <v>140.4</v>
      </c>
      <c r="F38" s="1">
        <f t="shared" si="13"/>
        <v>140.4</v>
      </c>
      <c r="G38" s="1">
        <f t="shared" si="13"/>
        <v>140.4</v>
      </c>
      <c r="H38" s="1">
        <f t="shared" si="13"/>
        <v>140.4</v>
      </c>
      <c r="I38" s="1"/>
      <c r="J38" s="1"/>
      <c r="K38" s="8"/>
      <c r="L38" s="64"/>
      <c r="M38" s="36"/>
      <c r="N38" s="102"/>
      <c r="O38" s="18">
        <v>6</v>
      </c>
      <c r="P38" s="9">
        <f>$D$1*82%</f>
        <v>147.6</v>
      </c>
      <c r="Q38" s="9"/>
      <c r="R38" s="9"/>
      <c r="S38" s="9"/>
      <c r="T38" s="9"/>
      <c r="U38" s="9"/>
      <c r="V38" s="9"/>
      <c r="W38" s="10"/>
    </row>
    <row r="39" spans="1:23" ht="13.5" customHeight="1">
      <c r="A39" s="35"/>
      <c r="B39" s="102"/>
      <c r="C39" s="20">
        <v>4</v>
      </c>
      <c r="D39" s="1">
        <f t="shared" si="13"/>
        <v>140.4</v>
      </c>
      <c r="E39" s="1">
        <f t="shared" si="13"/>
        <v>140.4</v>
      </c>
      <c r="F39" s="1">
        <f t="shared" si="13"/>
        <v>140.4</v>
      </c>
      <c r="G39" s="1">
        <f t="shared" si="13"/>
        <v>140.4</v>
      </c>
      <c r="H39" s="1">
        <f t="shared" si="13"/>
        <v>140.4</v>
      </c>
      <c r="I39" s="1"/>
      <c r="J39" s="1"/>
      <c r="K39" s="8"/>
      <c r="L39" s="64"/>
      <c r="M39" s="34">
        <v>14</v>
      </c>
      <c r="N39" s="102"/>
      <c r="O39" s="19">
        <v>1</v>
      </c>
      <c r="P39" s="13">
        <f>$D$1*62.5%</f>
        <v>112.5</v>
      </c>
      <c r="Q39" s="13">
        <f>$D$1*62.5%</f>
        <v>112.5</v>
      </c>
      <c r="R39" s="13">
        <f>$D$1*62.5%</f>
        <v>112.5</v>
      </c>
      <c r="S39" s="13">
        <f>$D$1*62.5%</f>
        <v>112.5</v>
      </c>
      <c r="T39" s="13">
        <f>$D$1*62.5%</f>
        <v>112.5</v>
      </c>
      <c r="U39" s="5"/>
      <c r="V39" s="5"/>
      <c r="W39" s="6"/>
    </row>
    <row r="40" spans="1:23" ht="13.5" customHeight="1">
      <c r="A40" s="35"/>
      <c r="B40" s="102"/>
      <c r="C40" s="20">
        <v>5</v>
      </c>
      <c r="D40" s="1">
        <f t="shared" si="13"/>
        <v>140.4</v>
      </c>
      <c r="E40" s="1">
        <f t="shared" si="13"/>
        <v>140.4</v>
      </c>
      <c r="F40" s="1">
        <f t="shared" si="13"/>
        <v>140.4</v>
      </c>
      <c r="G40" s="1">
        <f t="shared" si="13"/>
        <v>140.4</v>
      </c>
      <c r="H40" s="1">
        <f t="shared" si="13"/>
        <v>140.4</v>
      </c>
      <c r="I40" s="1"/>
      <c r="J40" s="1"/>
      <c r="K40" s="8"/>
      <c r="L40" s="64"/>
      <c r="M40" s="35"/>
      <c r="N40" s="102"/>
      <c r="O40" s="20">
        <v>2</v>
      </c>
      <c r="P40" s="14">
        <f>$D$1*72%</f>
        <v>129.6</v>
      </c>
      <c r="Q40" s="14">
        <f>$D$1*72%</f>
        <v>129.6</v>
      </c>
      <c r="R40" s="14">
        <f>$D$1*72%</f>
        <v>129.6</v>
      </c>
      <c r="S40" s="14">
        <f>$D$1*72%</f>
        <v>129.6</v>
      </c>
      <c r="T40" s="14">
        <f>$D$1*72%</f>
        <v>129.6</v>
      </c>
      <c r="U40" s="1"/>
      <c r="V40" s="1"/>
      <c r="W40" s="8"/>
    </row>
    <row r="41" spans="1:23" ht="13.5" customHeight="1">
      <c r="A41" s="35"/>
      <c r="B41" s="102"/>
      <c r="C41" s="20">
        <v>6</v>
      </c>
      <c r="D41" s="1">
        <f t="shared" si="13"/>
        <v>140.4</v>
      </c>
      <c r="E41" s="1">
        <f t="shared" si="13"/>
        <v>140.4</v>
      </c>
      <c r="F41" s="1">
        <f t="shared" si="13"/>
        <v>140.4</v>
      </c>
      <c r="G41" s="1">
        <f t="shared" si="13"/>
        <v>140.4</v>
      </c>
      <c r="H41" s="1">
        <f t="shared" si="13"/>
        <v>140.4</v>
      </c>
      <c r="I41" s="1"/>
      <c r="J41" s="1"/>
      <c r="K41" s="8"/>
      <c r="L41" s="64"/>
      <c r="M41" s="35"/>
      <c r="N41" s="102"/>
      <c r="O41" s="20">
        <v>3</v>
      </c>
      <c r="P41" s="1">
        <f aca="true" t="shared" si="14" ref="P41:T44">$D$1*81%</f>
        <v>145.8</v>
      </c>
      <c r="Q41" s="1">
        <f t="shared" si="14"/>
        <v>145.8</v>
      </c>
      <c r="R41" s="1">
        <f t="shared" si="14"/>
        <v>145.8</v>
      </c>
      <c r="S41" s="1">
        <f t="shared" si="14"/>
        <v>145.8</v>
      </c>
      <c r="T41" s="1">
        <f t="shared" si="14"/>
        <v>145.8</v>
      </c>
      <c r="U41" s="1"/>
      <c r="V41" s="1"/>
      <c r="W41" s="8"/>
    </row>
    <row r="42" spans="1:23" ht="13.5" customHeight="1" thickBot="1">
      <c r="A42" s="36"/>
      <c r="B42" s="102"/>
      <c r="C42" s="21">
        <v>7</v>
      </c>
      <c r="D42" s="9">
        <f>$D$1*74%</f>
        <v>133.2</v>
      </c>
      <c r="E42" s="9"/>
      <c r="F42" s="9"/>
      <c r="G42" s="9"/>
      <c r="H42" s="9"/>
      <c r="I42" s="9"/>
      <c r="J42" s="9"/>
      <c r="K42" s="10"/>
      <c r="L42" s="64"/>
      <c r="M42" s="35"/>
      <c r="N42" s="102"/>
      <c r="O42" s="20">
        <v>4</v>
      </c>
      <c r="P42" s="1">
        <f t="shared" si="14"/>
        <v>145.8</v>
      </c>
      <c r="Q42" s="1">
        <f t="shared" si="14"/>
        <v>145.8</v>
      </c>
      <c r="R42" s="1">
        <f t="shared" si="14"/>
        <v>145.8</v>
      </c>
      <c r="S42" s="1">
        <f t="shared" si="14"/>
        <v>145.8</v>
      </c>
      <c r="T42" s="1">
        <f t="shared" si="14"/>
        <v>145.8</v>
      </c>
      <c r="U42" s="1"/>
      <c r="V42" s="1"/>
      <c r="W42" s="8"/>
    </row>
    <row r="43" spans="1:23" ht="13.5" customHeight="1">
      <c r="A43" s="34">
        <v>7</v>
      </c>
      <c r="B43" s="102"/>
      <c r="C43" s="19">
        <v>1</v>
      </c>
      <c r="D43" s="5">
        <f>$D$1*62.5%</f>
        <v>112.5</v>
      </c>
      <c r="E43" s="5">
        <f>$D$1*62.5%</f>
        <v>112.5</v>
      </c>
      <c r="F43" s="5">
        <f>$D$1*62.5%</f>
        <v>112.5</v>
      </c>
      <c r="G43" s="5">
        <f>$D$1*62.5%</f>
        <v>112.5</v>
      </c>
      <c r="H43" s="5">
        <f>$D$1*62.5%</f>
        <v>112.5</v>
      </c>
      <c r="I43" s="5"/>
      <c r="J43" s="5"/>
      <c r="K43" s="6"/>
      <c r="L43" s="64"/>
      <c r="M43" s="35"/>
      <c r="N43" s="102"/>
      <c r="O43" s="20">
        <v>5</v>
      </c>
      <c r="P43" s="1">
        <f t="shared" si="14"/>
        <v>145.8</v>
      </c>
      <c r="Q43" s="1">
        <f t="shared" si="14"/>
        <v>145.8</v>
      </c>
      <c r="R43" s="1">
        <f t="shared" si="14"/>
        <v>145.8</v>
      </c>
      <c r="S43" s="1">
        <f t="shared" si="14"/>
        <v>145.8</v>
      </c>
      <c r="T43" s="1">
        <f t="shared" si="14"/>
        <v>145.8</v>
      </c>
      <c r="U43" s="1"/>
      <c r="V43" s="1"/>
      <c r="W43" s="8"/>
    </row>
    <row r="44" spans="1:23" ht="13.5" customHeight="1">
      <c r="A44" s="35"/>
      <c r="B44" s="102"/>
      <c r="C44" s="20">
        <v>2</v>
      </c>
      <c r="D44" s="1">
        <f>$D$1*72%</f>
        <v>129.6</v>
      </c>
      <c r="E44" s="1">
        <f>$D$1*72%</f>
        <v>129.6</v>
      </c>
      <c r="F44" s="1">
        <f>$D$1*72%</f>
        <v>129.6</v>
      </c>
      <c r="G44" s="1">
        <f>$D$1*72%</f>
        <v>129.6</v>
      </c>
      <c r="H44" s="1">
        <f>$D$1*72%</f>
        <v>129.6</v>
      </c>
      <c r="I44" s="1"/>
      <c r="J44" s="1"/>
      <c r="K44" s="8"/>
      <c r="L44" s="64"/>
      <c r="M44" s="35"/>
      <c r="N44" s="102"/>
      <c r="O44" s="20">
        <v>6</v>
      </c>
      <c r="P44" s="1">
        <f t="shared" si="14"/>
        <v>145.8</v>
      </c>
      <c r="Q44" s="1">
        <f t="shared" si="14"/>
        <v>145.8</v>
      </c>
      <c r="R44" s="1">
        <f t="shared" si="14"/>
        <v>145.8</v>
      </c>
      <c r="S44" s="1">
        <f t="shared" si="14"/>
        <v>145.8</v>
      </c>
      <c r="T44" s="1">
        <f t="shared" si="14"/>
        <v>145.8</v>
      </c>
      <c r="U44" s="1"/>
      <c r="V44" s="1"/>
      <c r="W44" s="8"/>
    </row>
    <row r="45" spans="1:23" ht="13.5" customHeight="1" thickBot="1">
      <c r="A45" s="35"/>
      <c r="B45" s="102"/>
      <c r="C45" s="20">
        <v>3</v>
      </c>
      <c r="D45" s="1">
        <f>$D$1*80%</f>
        <v>144</v>
      </c>
      <c r="E45" s="1">
        <f aca="true" t="shared" si="15" ref="E45:H48">$D$1*80%</f>
        <v>144</v>
      </c>
      <c r="F45" s="1">
        <f t="shared" si="15"/>
        <v>144</v>
      </c>
      <c r="G45" s="1">
        <f t="shared" si="15"/>
        <v>144</v>
      </c>
      <c r="H45" s="1">
        <f t="shared" si="15"/>
        <v>144</v>
      </c>
      <c r="I45" s="1"/>
      <c r="J45" s="1"/>
      <c r="K45" s="8"/>
      <c r="L45" s="64"/>
      <c r="M45" s="36"/>
      <c r="N45" s="102"/>
      <c r="O45" s="21">
        <v>7</v>
      </c>
      <c r="P45" s="9">
        <f>$D$1*83%</f>
        <v>149.4</v>
      </c>
      <c r="Q45" s="9"/>
      <c r="R45" s="9"/>
      <c r="S45" s="9"/>
      <c r="T45" s="9"/>
      <c r="U45" s="9"/>
      <c r="V45" s="9"/>
      <c r="W45" s="10"/>
    </row>
    <row r="46" spans="1:23" ht="13.5" customHeight="1">
      <c r="A46" s="35"/>
      <c r="B46" s="102"/>
      <c r="C46" s="20">
        <v>4</v>
      </c>
      <c r="D46" s="1">
        <f>$D$1*80%</f>
        <v>144</v>
      </c>
      <c r="E46" s="1">
        <f t="shared" si="15"/>
        <v>144</v>
      </c>
      <c r="F46" s="1">
        <f t="shared" si="15"/>
        <v>144</v>
      </c>
      <c r="G46" s="1">
        <f t="shared" si="15"/>
        <v>144</v>
      </c>
      <c r="H46" s="1">
        <f t="shared" si="15"/>
        <v>144</v>
      </c>
      <c r="I46" s="1"/>
      <c r="J46" s="1"/>
      <c r="K46" s="8"/>
      <c r="L46" s="64"/>
      <c r="M46" s="34">
        <v>15</v>
      </c>
      <c r="N46" s="102"/>
      <c r="O46" s="19">
        <v>1</v>
      </c>
      <c r="P46" s="13">
        <f>$D$1*62.5%</f>
        <v>112.5</v>
      </c>
      <c r="Q46" s="13">
        <f>$D$1*62.5%</f>
        <v>112.5</v>
      </c>
      <c r="R46" s="13">
        <f>$D$1*62.5%</f>
        <v>112.5</v>
      </c>
      <c r="S46" s="13">
        <f>$D$1*62.5%</f>
        <v>112.5</v>
      </c>
      <c r="T46" s="13">
        <f>$D$1*62.5%</f>
        <v>112.5</v>
      </c>
      <c r="U46" s="5"/>
      <c r="V46" s="5"/>
      <c r="W46" s="6"/>
    </row>
    <row r="47" spans="1:23" ht="13.5" customHeight="1">
      <c r="A47" s="35"/>
      <c r="B47" s="102"/>
      <c r="C47" s="20">
        <v>5</v>
      </c>
      <c r="D47" s="1">
        <f>$D$1*80%</f>
        <v>144</v>
      </c>
      <c r="E47" s="1">
        <f t="shared" si="15"/>
        <v>144</v>
      </c>
      <c r="F47" s="1">
        <f t="shared" si="15"/>
        <v>144</v>
      </c>
      <c r="G47" s="1">
        <f t="shared" si="15"/>
        <v>144</v>
      </c>
      <c r="H47" s="1">
        <f t="shared" si="15"/>
        <v>144</v>
      </c>
      <c r="I47" s="1"/>
      <c r="J47" s="1"/>
      <c r="K47" s="8"/>
      <c r="L47" s="64"/>
      <c r="M47" s="35"/>
      <c r="N47" s="102"/>
      <c r="O47" s="20">
        <v>2</v>
      </c>
      <c r="P47" s="14">
        <f>$D$1*72%</f>
        <v>129.6</v>
      </c>
      <c r="Q47" s="14">
        <f>$D$1*72%</f>
        <v>129.6</v>
      </c>
      <c r="R47" s="14">
        <f>$D$1*72%</f>
        <v>129.6</v>
      </c>
      <c r="S47" s="14">
        <f>$D$1*72%</f>
        <v>129.6</v>
      </c>
      <c r="T47" s="14">
        <f>$D$1*72%</f>
        <v>129.6</v>
      </c>
      <c r="U47" s="1"/>
      <c r="V47" s="1"/>
      <c r="W47" s="8"/>
    </row>
    <row r="48" spans="1:23" ht="13.5" customHeight="1">
      <c r="A48" s="35"/>
      <c r="B48" s="102"/>
      <c r="C48" s="20">
        <v>6</v>
      </c>
      <c r="D48" s="1">
        <f>$D$1*80%</f>
        <v>144</v>
      </c>
      <c r="E48" s="1">
        <f t="shared" si="15"/>
        <v>144</v>
      </c>
      <c r="F48" s="1">
        <f t="shared" si="15"/>
        <v>144</v>
      </c>
      <c r="G48" s="1">
        <f t="shared" si="15"/>
        <v>144</v>
      </c>
      <c r="H48" s="1">
        <f t="shared" si="15"/>
        <v>144</v>
      </c>
      <c r="I48" s="1"/>
      <c r="J48" s="1"/>
      <c r="K48" s="8"/>
      <c r="L48" s="64"/>
      <c r="M48" s="35"/>
      <c r="N48" s="102"/>
      <c r="O48" s="20">
        <v>3</v>
      </c>
      <c r="P48" s="1">
        <f aca="true" t="shared" si="16" ref="P48:T50">$D$1*83%</f>
        <v>149.4</v>
      </c>
      <c r="Q48" s="1">
        <f t="shared" si="16"/>
        <v>149.4</v>
      </c>
      <c r="R48" s="1">
        <f t="shared" si="16"/>
        <v>149.4</v>
      </c>
      <c r="S48" s="1">
        <f t="shared" si="16"/>
        <v>149.4</v>
      </c>
      <c r="T48" s="1">
        <f t="shared" si="16"/>
        <v>149.4</v>
      </c>
      <c r="U48" s="1"/>
      <c r="V48" s="1"/>
      <c r="W48" s="8"/>
    </row>
    <row r="49" spans="1:23" ht="13.5" customHeight="1" thickBot="1">
      <c r="A49" s="36"/>
      <c r="B49" s="102"/>
      <c r="C49" s="28">
        <v>7</v>
      </c>
      <c r="D49" s="2">
        <f>$D$1*75%</f>
        <v>135</v>
      </c>
      <c r="E49" s="2"/>
      <c r="F49" s="2"/>
      <c r="G49" s="2"/>
      <c r="H49" s="2"/>
      <c r="I49" s="2"/>
      <c r="J49" s="2"/>
      <c r="K49" s="29"/>
      <c r="L49" s="64"/>
      <c r="M49" s="35"/>
      <c r="N49" s="102"/>
      <c r="O49" s="20">
        <v>4</v>
      </c>
      <c r="P49" s="1">
        <f t="shared" si="16"/>
        <v>149.4</v>
      </c>
      <c r="Q49" s="1">
        <f t="shared" si="16"/>
        <v>149.4</v>
      </c>
      <c r="R49" s="1">
        <f t="shared" si="16"/>
        <v>149.4</v>
      </c>
      <c r="S49" s="1">
        <f t="shared" si="16"/>
        <v>149.4</v>
      </c>
      <c r="T49" s="1">
        <f t="shared" si="16"/>
        <v>149.4</v>
      </c>
      <c r="U49" s="1"/>
      <c r="V49" s="1"/>
      <c r="W49" s="8"/>
    </row>
    <row r="50" spans="1:23" ht="13.5" customHeight="1">
      <c r="A50" s="34">
        <v>8</v>
      </c>
      <c r="B50" s="102"/>
      <c r="C50" s="16">
        <v>1</v>
      </c>
      <c r="D50" s="5">
        <f>$D$1*62.5%</f>
        <v>112.5</v>
      </c>
      <c r="E50" s="5">
        <f>$D$1*62.5%</f>
        <v>112.5</v>
      </c>
      <c r="F50" s="5">
        <f>$D$1*62.5%</f>
        <v>112.5</v>
      </c>
      <c r="G50" s="5">
        <f>$D$1*62.5%</f>
        <v>112.5</v>
      </c>
      <c r="H50" s="5">
        <f>$D$1*62.5%</f>
        <v>112.5</v>
      </c>
      <c r="I50" s="5"/>
      <c r="J50" s="5"/>
      <c r="K50" s="6"/>
      <c r="L50" s="64"/>
      <c r="M50" s="35"/>
      <c r="N50" s="102"/>
      <c r="O50" s="20">
        <v>5</v>
      </c>
      <c r="P50" s="1">
        <f t="shared" si="16"/>
        <v>149.4</v>
      </c>
      <c r="Q50" s="1">
        <f t="shared" si="16"/>
        <v>149.4</v>
      </c>
      <c r="R50" s="1">
        <f t="shared" si="16"/>
        <v>149.4</v>
      </c>
      <c r="S50" s="1">
        <f t="shared" si="16"/>
        <v>149.4</v>
      </c>
      <c r="T50" s="1">
        <f t="shared" si="16"/>
        <v>149.4</v>
      </c>
      <c r="U50" s="1"/>
      <c r="V50" s="1"/>
      <c r="W50" s="8"/>
    </row>
    <row r="51" spans="1:23" ht="13.5" customHeight="1" thickBot="1">
      <c r="A51" s="35"/>
      <c r="B51" s="102"/>
      <c r="C51" s="17">
        <v>2</v>
      </c>
      <c r="D51" s="1">
        <f>$D$1*72%</f>
        <v>129.6</v>
      </c>
      <c r="E51" s="1">
        <f>$D$1*72%</f>
        <v>129.6</v>
      </c>
      <c r="F51" s="1"/>
      <c r="G51" s="1"/>
      <c r="H51" s="1"/>
      <c r="I51" s="1"/>
      <c r="J51" s="1"/>
      <c r="K51" s="8"/>
      <c r="L51" s="64"/>
      <c r="M51" s="35"/>
      <c r="N51" s="102"/>
      <c r="O51" s="20">
        <v>6</v>
      </c>
      <c r="P51" s="1">
        <f>$D$1*84%</f>
        <v>151.2</v>
      </c>
      <c r="Q51" s="1"/>
      <c r="R51" s="1"/>
      <c r="S51" s="1"/>
      <c r="T51" s="1"/>
      <c r="U51" s="1"/>
      <c r="V51" s="1"/>
      <c r="W51" s="8"/>
    </row>
    <row r="52" spans="1:23" ht="13.5" customHeight="1">
      <c r="A52" s="32"/>
      <c r="B52" s="102"/>
      <c r="C52" s="17">
        <v>3</v>
      </c>
      <c r="D52" s="1">
        <f>$D$1*77%</f>
        <v>138.6</v>
      </c>
      <c r="E52" s="1">
        <f>$D$1*77%</f>
        <v>138.6</v>
      </c>
      <c r="F52" s="1"/>
      <c r="G52" s="1"/>
      <c r="H52" s="1"/>
      <c r="I52" s="1"/>
      <c r="J52" s="1"/>
      <c r="K52" s="8"/>
      <c r="L52" s="64"/>
      <c r="M52" s="53">
        <v>16</v>
      </c>
      <c r="N52" s="110"/>
      <c r="O52" s="16">
        <v>1</v>
      </c>
      <c r="P52" s="13">
        <f>$D$1*62.5%</f>
        <v>112.5</v>
      </c>
      <c r="Q52" s="13">
        <f>$D$1*62.5%</f>
        <v>112.5</v>
      </c>
      <c r="R52" s="13">
        <f>$D$1*62.5%</f>
        <v>112.5</v>
      </c>
      <c r="S52" s="13">
        <f>$D$1*62.5%</f>
        <v>112.5</v>
      </c>
      <c r="T52" s="13">
        <f>$D$1*62.5%</f>
        <v>112.5</v>
      </c>
      <c r="U52" s="5"/>
      <c r="V52" s="5"/>
      <c r="W52" s="6"/>
    </row>
    <row r="53" spans="1:23" ht="13.5" customHeight="1">
      <c r="A53" s="32"/>
      <c r="B53" s="102"/>
      <c r="C53" s="17">
        <v>4</v>
      </c>
      <c r="D53" s="1">
        <f>$D$1*82%</f>
        <v>147.6</v>
      </c>
      <c r="E53" s="1">
        <f>$D$1*82%</f>
        <v>147.6</v>
      </c>
      <c r="F53" s="1"/>
      <c r="G53" s="1"/>
      <c r="H53" s="1"/>
      <c r="I53" s="1"/>
      <c r="J53" s="1"/>
      <c r="K53" s="8"/>
      <c r="L53" s="64"/>
      <c r="M53" s="54"/>
      <c r="N53" s="110"/>
      <c r="O53" s="17">
        <v>2</v>
      </c>
      <c r="P53" s="14">
        <f>$D$1*72%</f>
        <v>129.6</v>
      </c>
      <c r="Q53" s="14">
        <f>$D$1*72%</f>
        <v>129.6</v>
      </c>
      <c r="R53" s="1"/>
      <c r="S53" s="1"/>
      <c r="T53" s="1"/>
      <c r="U53" s="1"/>
      <c r="V53" s="1"/>
      <c r="W53" s="8"/>
    </row>
    <row r="54" spans="1:23" ht="13.5" customHeight="1">
      <c r="A54" s="32"/>
      <c r="B54" s="102"/>
      <c r="C54" s="17">
        <v>5</v>
      </c>
      <c r="D54" s="1">
        <f aca="true" t="shared" si="17" ref="D54:E56">$D$1*86%</f>
        <v>154.8</v>
      </c>
      <c r="E54" s="1">
        <f t="shared" si="17"/>
        <v>154.8</v>
      </c>
      <c r="F54" s="1"/>
      <c r="G54" s="1"/>
      <c r="H54" s="1"/>
      <c r="I54" s="1"/>
      <c r="J54" s="1"/>
      <c r="K54" s="8"/>
      <c r="L54" s="64"/>
      <c r="M54" s="54"/>
      <c r="N54" s="110"/>
      <c r="O54" s="17">
        <v>3</v>
      </c>
      <c r="P54" s="1">
        <f>$D$1*81%</f>
        <v>145.8</v>
      </c>
      <c r="Q54" s="1">
        <f>$D$1*81%</f>
        <v>145.8</v>
      </c>
      <c r="R54" s="1"/>
      <c r="S54" s="1"/>
      <c r="T54" s="1"/>
      <c r="U54" s="1"/>
      <c r="V54" s="1"/>
      <c r="W54" s="8"/>
    </row>
    <row r="55" spans="1:23" ht="13.5" customHeight="1">
      <c r="A55" s="32"/>
      <c r="B55" s="102"/>
      <c r="C55" s="17">
        <v>6</v>
      </c>
      <c r="D55" s="1">
        <f t="shared" si="17"/>
        <v>154.8</v>
      </c>
      <c r="E55" s="1">
        <f t="shared" si="17"/>
        <v>154.8</v>
      </c>
      <c r="F55" s="1"/>
      <c r="G55" s="1"/>
      <c r="H55" s="1"/>
      <c r="I55" s="1"/>
      <c r="J55" s="1"/>
      <c r="K55" s="8"/>
      <c r="L55" s="64"/>
      <c r="M55" s="54"/>
      <c r="N55" s="110"/>
      <c r="O55" s="17">
        <v>4</v>
      </c>
      <c r="P55" s="1">
        <f aca="true" t="shared" si="18" ref="P55:Q57">$D$1*89%</f>
        <v>160.2</v>
      </c>
      <c r="Q55" s="1">
        <f t="shared" si="18"/>
        <v>160.2</v>
      </c>
      <c r="R55" s="1"/>
      <c r="S55" s="1"/>
      <c r="T55" s="1"/>
      <c r="U55" s="1"/>
      <c r="V55" s="1"/>
      <c r="W55" s="8"/>
    </row>
    <row r="56" spans="1:23" ht="13.5" customHeight="1">
      <c r="A56" s="32"/>
      <c r="B56" s="102"/>
      <c r="C56" s="17">
        <v>7</v>
      </c>
      <c r="D56" s="1">
        <f t="shared" si="17"/>
        <v>154.8</v>
      </c>
      <c r="E56" s="1">
        <f t="shared" si="17"/>
        <v>154.8</v>
      </c>
      <c r="F56" s="1"/>
      <c r="G56" s="1"/>
      <c r="H56" s="1"/>
      <c r="I56" s="1"/>
      <c r="J56" s="1"/>
      <c r="K56" s="8"/>
      <c r="L56" s="64"/>
      <c r="M56" s="54"/>
      <c r="N56" s="110"/>
      <c r="O56" s="17">
        <v>5</v>
      </c>
      <c r="P56" s="1">
        <f t="shared" si="18"/>
        <v>160.2</v>
      </c>
      <c r="Q56" s="1">
        <f t="shared" si="18"/>
        <v>160.2</v>
      </c>
      <c r="R56" s="1"/>
      <c r="S56" s="1"/>
      <c r="T56" s="1"/>
      <c r="U56" s="1"/>
      <c r="V56" s="1"/>
      <c r="W56" s="8"/>
    </row>
    <row r="57" spans="1:23" ht="13.5" customHeight="1" thickBot="1">
      <c r="A57" s="33"/>
      <c r="B57" s="103"/>
      <c r="C57" s="18">
        <v>8</v>
      </c>
      <c r="D57" s="9">
        <f>$D$1*76%</f>
        <v>136.8</v>
      </c>
      <c r="E57" s="9"/>
      <c r="F57" s="9"/>
      <c r="G57" s="9"/>
      <c r="H57" s="9"/>
      <c r="I57" s="9"/>
      <c r="J57" s="9"/>
      <c r="K57" s="10"/>
      <c r="L57" s="64"/>
      <c r="M57" s="54"/>
      <c r="N57" s="110"/>
      <c r="O57" s="17">
        <v>6</v>
      </c>
      <c r="P57" s="1">
        <f t="shared" si="18"/>
        <v>160.2</v>
      </c>
      <c r="Q57" s="1">
        <f t="shared" si="18"/>
        <v>160.2</v>
      </c>
      <c r="R57" s="1"/>
      <c r="S57" s="1"/>
      <c r="T57" s="1"/>
      <c r="U57" s="1"/>
      <c r="V57" s="1"/>
      <c r="W57" s="8"/>
    </row>
    <row r="58" spans="1:23" ht="13.5" thickBot="1">
      <c r="A58" s="79"/>
      <c r="B58" s="65"/>
      <c r="C58" s="80"/>
      <c r="D58" s="65"/>
      <c r="E58" s="65"/>
      <c r="F58" s="65"/>
      <c r="G58" s="65"/>
      <c r="H58" s="65"/>
      <c r="I58" s="65"/>
      <c r="J58" s="65"/>
      <c r="K58" s="65"/>
      <c r="L58" s="64"/>
      <c r="M58" s="70"/>
      <c r="N58" s="111"/>
      <c r="O58" s="18">
        <v>7</v>
      </c>
      <c r="P58" s="9">
        <f>$D$1*85%</f>
        <v>153</v>
      </c>
      <c r="Q58" s="9"/>
      <c r="R58" s="9"/>
      <c r="S58" s="9"/>
      <c r="T58" s="9"/>
      <c r="U58" s="9"/>
      <c r="V58" s="9"/>
      <c r="W58" s="10"/>
    </row>
    <row r="59" spans="1:12" ht="11.25" customHeight="1" thickBot="1">
      <c r="A59" s="31"/>
      <c r="B59" s="11"/>
      <c r="C59" s="30"/>
      <c r="D59" s="98" t="s">
        <v>0</v>
      </c>
      <c r="E59" s="99"/>
      <c r="F59" s="99"/>
      <c r="G59" s="99"/>
      <c r="H59" s="99"/>
      <c r="I59" s="99"/>
      <c r="J59" s="99"/>
      <c r="K59" s="100"/>
      <c r="L59" s="59"/>
    </row>
    <row r="60" spans="1:12" ht="13.5" thickBot="1">
      <c r="A60" s="33"/>
      <c r="B60" s="26"/>
      <c r="C60" s="27"/>
      <c r="D60" s="39">
        <v>1</v>
      </c>
      <c r="E60" s="40">
        <v>2</v>
      </c>
      <c r="F60" s="40">
        <v>3</v>
      </c>
      <c r="G60" s="40">
        <v>4</v>
      </c>
      <c r="H60" s="40">
        <v>5</v>
      </c>
      <c r="I60" s="40">
        <v>6</v>
      </c>
      <c r="J60" s="40">
        <v>7</v>
      </c>
      <c r="K60" s="41">
        <v>8</v>
      </c>
      <c r="L60" s="60"/>
    </row>
    <row r="61" spans="1:12" ht="12.75" customHeight="1">
      <c r="A61" s="34">
        <v>17</v>
      </c>
      <c r="B61" s="101" t="s">
        <v>1</v>
      </c>
      <c r="C61" s="42">
        <v>1</v>
      </c>
      <c r="D61" s="4">
        <f aca="true" t="shared" si="19" ref="D61:K61">$D$1*65%</f>
        <v>117</v>
      </c>
      <c r="E61" s="5">
        <f t="shared" si="19"/>
        <v>117</v>
      </c>
      <c r="F61" s="5">
        <f t="shared" si="19"/>
        <v>117</v>
      </c>
      <c r="G61" s="5">
        <f t="shared" si="19"/>
        <v>117</v>
      </c>
      <c r="H61" s="5">
        <f t="shared" si="19"/>
        <v>117</v>
      </c>
      <c r="I61" s="5">
        <f t="shared" si="19"/>
        <v>117</v>
      </c>
      <c r="J61" s="5">
        <f t="shared" si="19"/>
        <v>117</v>
      </c>
      <c r="K61" s="6">
        <f t="shared" si="19"/>
        <v>117</v>
      </c>
      <c r="L61" s="15"/>
    </row>
    <row r="62" spans="1:12" ht="12.75">
      <c r="A62" s="35"/>
      <c r="B62" s="102"/>
      <c r="C62" s="43">
        <v>2</v>
      </c>
      <c r="D62" s="7">
        <f aca="true" t="shared" si="20" ref="D62:K64">$D$1*74%</f>
        <v>133.2</v>
      </c>
      <c r="E62" s="1">
        <f t="shared" si="20"/>
        <v>133.2</v>
      </c>
      <c r="F62" s="1">
        <f t="shared" si="20"/>
        <v>133.2</v>
      </c>
      <c r="G62" s="1">
        <f t="shared" si="20"/>
        <v>133.2</v>
      </c>
      <c r="H62" s="1">
        <f t="shared" si="20"/>
        <v>133.2</v>
      </c>
      <c r="I62" s="1">
        <f t="shared" si="20"/>
        <v>133.2</v>
      </c>
      <c r="J62" s="1">
        <f t="shared" si="20"/>
        <v>133.2</v>
      </c>
      <c r="K62" s="8">
        <f t="shared" si="20"/>
        <v>133.2</v>
      </c>
      <c r="L62" s="15"/>
    </row>
    <row r="63" spans="1:12" ht="12.75">
      <c r="A63" s="35"/>
      <c r="B63" s="102"/>
      <c r="C63" s="43">
        <v>3</v>
      </c>
      <c r="D63" s="7">
        <f t="shared" si="20"/>
        <v>133.2</v>
      </c>
      <c r="E63" s="1">
        <f t="shared" si="20"/>
        <v>133.2</v>
      </c>
      <c r="F63" s="1">
        <f t="shared" si="20"/>
        <v>133.2</v>
      </c>
      <c r="G63" s="1">
        <f t="shared" si="20"/>
        <v>133.2</v>
      </c>
      <c r="H63" s="1">
        <f t="shared" si="20"/>
        <v>133.2</v>
      </c>
      <c r="I63" s="1">
        <f t="shared" si="20"/>
        <v>133.2</v>
      </c>
      <c r="J63" s="1">
        <f t="shared" si="20"/>
        <v>133.2</v>
      </c>
      <c r="K63" s="8">
        <f t="shared" si="20"/>
        <v>133.2</v>
      </c>
      <c r="L63" s="15"/>
    </row>
    <row r="64" spans="1:12" ht="12.75">
      <c r="A64" s="38"/>
      <c r="B64" s="102"/>
      <c r="C64" s="44">
        <v>4</v>
      </c>
      <c r="D64" s="7">
        <f t="shared" si="20"/>
        <v>133.2</v>
      </c>
      <c r="E64" s="1">
        <f t="shared" si="20"/>
        <v>133.2</v>
      </c>
      <c r="F64" s="1">
        <f t="shared" si="20"/>
        <v>133.2</v>
      </c>
      <c r="G64" s="1">
        <f t="shared" si="20"/>
        <v>133.2</v>
      </c>
      <c r="H64" s="1">
        <f t="shared" si="20"/>
        <v>133.2</v>
      </c>
      <c r="I64" s="1">
        <f t="shared" si="20"/>
        <v>133.2</v>
      </c>
      <c r="J64" s="1">
        <f t="shared" si="20"/>
        <v>133.2</v>
      </c>
      <c r="K64" s="8">
        <f t="shared" si="20"/>
        <v>133.2</v>
      </c>
      <c r="L64" s="15"/>
    </row>
    <row r="65" spans="1:12" ht="13.5" thickBot="1">
      <c r="A65" s="38"/>
      <c r="B65" s="102"/>
      <c r="C65" s="44">
        <v>5</v>
      </c>
      <c r="D65" s="47">
        <f>$D$1*86%</f>
        <v>154.8</v>
      </c>
      <c r="E65" s="2"/>
      <c r="F65" s="2"/>
      <c r="G65" s="2"/>
      <c r="H65" s="2"/>
      <c r="I65" s="2"/>
      <c r="J65" s="2"/>
      <c r="K65" s="29"/>
      <c r="L65" s="15"/>
    </row>
    <row r="66" spans="1:12" ht="12.75">
      <c r="A66" s="34">
        <v>18</v>
      </c>
      <c r="B66" s="102"/>
      <c r="C66" s="45">
        <v>1</v>
      </c>
      <c r="D66" s="4">
        <f>$D$1*62.5%</f>
        <v>112.5</v>
      </c>
      <c r="E66" s="5">
        <f>$D$1*62.5%</f>
        <v>112.5</v>
      </c>
      <c r="F66" s="5">
        <f>$D$1*62.5%</f>
        <v>112.5</v>
      </c>
      <c r="G66" s="5">
        <f>$D$1*62.5%</f>
        <v>112.5</v>
      </c>
      <c r="H66" s="5">
        <f>$D$1*62.5%</f>
        <v>112.5</v>
      </c>
      <c r="I66" s="5"/>
      <c r="J66" s="5"/>
      <c r="K66" s="6"/>
      <c r="L66" s="15"/>
    </row>
    <row r="67" spans="1:12" ht="12.75">
      <c r="A67" s="35"/>
      <c r="B67" s="102"/>
      <c r="C67" s="46">
        <v>2</v>
      </c>
      <c r="D67" s="7">
        <f>$D$1*72%</f>
        <v>129.6</v>
      </c>
      <c r="E67" s="1">
        <f>$D$1*72%</f>
        <v>129.6</v>
      </c>
      <c r="F67" s="1">
        <f>$D$1*72%</f>
        <v>129.6</v>
      </c>
      <c r="G67" s="1">
        <f>$D$1*72%</f>
        <v>129.6</v>
      </c>
      <c r="H67" s="1">
        <f>$D$1*72%</f>
        <v>129.6</v>
      </c>
      <c r="I67" s="1"/>
      <c r="J67" s="1"/>
      <c r="K67" s="8"/>
      <c r="L67" s="15"/>
    </row>
    <row r="68" spans="1:12" ht="12.75">
      <c r="A68" s="35"/>
      <c r="B68" s="102"/>
      <c r="C68" s="46">
        <v>3</v>
      </c>
      <c r="D68" s="7">
        <f aca="true" t="shared" si="21" ref="D68:H70">$D$1*83%</f>
        <v>149.4</v>
      </c>
      <c r="E68" s="1">
        <f t="shared" si="21"/>
        <v>149.4</v>
      </c>
      <c r="F68" s="1">
        <f t="shared" si="21"/>
        <v>149.4</v>
      </c>
      <c r="G68" s="1">
        <f t="shared" si="21"/>
        <v>149.4</v>
      </c>
      <c r="H68" s="1">
        <f t="shared" si="21"/>
        <v>149.4</v>
      </c>
      <c r="I68" s="1"/>
      <c r="J68" s="1"/>
      <c r="K68" s="8"/>
      <c r="L68" s="15"/>
    </row>
    <row r="69" spans="1:12" ht="12.75">
      <c r="A69" s="35"/>
      <c r="B69" s="102"/>
      <c r="C69" s="46">
        <v>4</v>
      </c>
      <c r="D69" s="7">
        <f t="shared" si="21"/>
        <v>149.4</v>
      </c>
      <c r="E69" s="1">
        <f t="shared" si="21"/>
        <v>149.4</v>
      </c>
      <c r="F69" s="1">
        <f t="shared" si="21"/>
        <v>149.4</v>
      </c>
      <c r="G69" s="1">
        <f t="shared" si="21"/>
        <v>149.4</v>
      </c>
      <c r="H69" s="1">
        <f t="shared" si="21"/>
        <v>149.4</v>
      </c>
      <c r="I69" s="1"/>
      <c r="J69" s="1"/>
      <c r="K69" s="8"/>
      <c r="L69" s="15"/>
    </row>
    <row r="70" spans="1:12" ht="12.75">
      <c r="A70" s="35"/>
      <c r="B70" s="102"/>
      <c r="C70" s="46">
        <v>5</v>
      </c>
      <c r="D70" s="7">
        <f t="shared" si="21"/>
        <v>149.4</v>
      </c>
      <c r="E70" s="1">
        <f t="shared" si="21"/>
        <v>149.4</v>
      </c>
      <c r="F70" s="1">
        <f t="shared" si="21"/>
        <v>149.4</v>
      </c>
      <c r="G70" s="1">
        <f t="shared" si="21"/>
        <v>149.4</v>
      </c>
      <c r="H70" s="1">
        <f t="shared" si="21"/>
        <v>149.4</v>
      </c>
      <c r="I70" s="1"/>
      <c r="J70" s="1"/>
      <c r="K70" s="8"/>
      <c r="L70" s="15"/>
    </row>
    <row r="71" spans="1:12" ht="13.5" thickBot="1">
      <c r="A71" s="35"/>
      <c r="B71" s="102"/>
      <c r="C71" s="49">
        <v>6</v>
      </c>
      <c r="D71" s="47">
        <f>$D$1*87.5%</f>
        <v>157.5</v>
      </c>
      <c r="E71" s="2"/>
      <c r="F71" s="2"/>
      <c r="G71" s="2"/>
      <c r="H71" s="2"/>
      <c r="I71" s="2"/>
      <c r="J71" s="2"/>
      <c r="K71" s="29"/>
      <c r="L71" s="15"/>
    </row>
    <row r="72" spans="1:12" ht="12.75">
      <c r="A72" s="34">
        <v>19</v>
      </c>
      <c r="B72" s="102"/>
      <c r="C72" s="42">
        <v>1</v>
      </c>
      <c r="D72" s="4">
        <f>$D$1*62.5%</f>
        <v>112.5</v>
      </c>
      <c r="E72" s="5">
        <f>$D$1*62.5%</f>
        <v>112.5</v>
      </c>
      <c r="F72" s="5">
        <f>$D$1*62.5%</f>
        <v>112.5</v>
      </c>
      <c r="G72" s="5">
        <f>$D$1*62.5%</f>
        <v>112.5</v>
      </c>
      <c r="H72" s="5">
        <f>$D$1*62.5%</f>
        <v>112.5</v>
      </c>
      <c r="I72" s="5"/>
      <c r="J72" s="5"/>
      <c r="K72" s="6"/>
      <c r="L72" s="15"/>
    </row>
    <row r="73" spans="1:12" ht="12.75">
      <c r="A73" s="35"/>
      <c r="B73" s="102"/>
      <c r="C73" s="43">
        <v>2</v>
      </c>
      <c r="D73" s="7">
        <f>$D$1*73%</f>
        <v>131.4</v>
      </c>
      <c r="E73" s="1">
        <f>$D$1*73%</f>
        <v>131.4</v>
      </c>
      <c r="F73" s="1">
        <f>$D$1*73%</f>
        <v>131.4</v>
      </c>
      <c r="G73" s="1">
        <f>$D$1*73%</f>
        <v>131.4</v>
      </c>
      <c r="H73" s="1">
        <f>$D$1*73%</f>
        <v>131.4</v>
      </c>
      <c r="I73" s="1"/>
      <c r="J73" s="1"/>
      <c r="K73" s="8"/>
      <c r="L73" s="15"/>
    </row>
    <row r="74" spans="1:12" ht="12.75">
      <c r="A74" s="35"/>
      <c r="B74" s="102"/>
      <c r="C74" s="43">
        <v>3</v>
      </c>
      <c r="D74" s="7">
        <f aca="true" t="shared" si="22" ref="D74:H76">$D$1*84%</f>
        <v>151.2</v>
      </c>
      <c r="E74" s="1">
        <f t="shared" si="22"/>
        <v>151.2</v>
      </c>
      <c r="F74" s="1">
        <f t="shared" si="22"/>
        <v>151.2</v>
      </c>
      <c r="G74" s="1">
        <f t="shared" si="22"/>
        <v>151.2</v>
      </c>
      <c r="H74" s="1">
        <f t="shared" si="22"/>
        <v>151.2</v>
      </c>
      <c r="I74" s="1"/>
      <c r="J74" s="1"/>
      <c r="K74" s="8"/>
      <c r="L74" s="15"/>
    </row>
    <row r="75" spans="1:12" ht="12.75">
      <c r="A75" s="35"/>
      <c r="B75" s="102"/>
      <c r="C75" s="43">
        <v>4</v>
      </c>
      <c r="D75" s="7">
        <f t="shared" si="22"/>
        <v>151.2</v>
      </c>
      <c r="E75" s="1">
        <f t="shared" si="22"/>
        <v>151.2</v>
      </c>
      <c r="F75" s="1">
        <f t="shared" si="22"/>
        <v>151.2</v>
      </c>
      <c r="G75" s="1">
        <f t="shared" si="22"/>
        <v>151.2</v>
      </c>
      <c r="H75" s="1">
        <f t="shared" si="22"/>
        <v>151.2</v>
      </c>
      <c r="I75" s="1"/>
      <c r="J75" s="1"/>
      <c r="K75" s="8"/>
      <c r="L75" s="15"/>
    </row>
    <row r="76" spans="1:12" ht="12.75">
      <c r="A76" s="35"/>
      <c r="B76" s="102"/>
      <c r="C76" s="43">
        <v>5</v>
      </c>
      <c r="D76" s="7">
        <f t="shared" si="22"/>
        <v>151.2</v>
      </c>
      <c r="E76" s="1">
        <f t="shared" si="22"/>
        <v>151.2</v>
      </c>
      <c r="F76" s="1">
        <f t="shared" si="22"/>
        <v>151.2</v>
      </c>
      <c r="G76" s="1">
        <f t="shared" si="22"/>
        <v>151.2</v>
      </c>
      <c r="H76" s="1">
        <f t="shared" si="22"/>
        <v>151.2</v>
      </c>
      <c r="I76" s="1"/>
      <c r="J76" s="1"/>
      <c r="K76" s="8"/>
      <c r="L76" s="15"/>
    </row>
    <row r="77" spans="1:12" ht="13.5" thickBot="1">
      <c r="A77" s="36"/>
      <c r="B77" s="102"/>
      <c r="C77" s="74">
        <v>6</v>
      </c>
      <c r="D77" s="69">
        <f>$D$1*89%</f>
        <v>160.2</v>
      </c>
      <c r="E77" s="9"/>
      <c r="F77" s="9"/>
      <c r="G77" s="9"/>
      <c r="H77" s="9"/>
      <c r="I77" s="9"/>
      <c r="J77" s="9"/>
      <c r="K77" s="10"/>
      <c r="L77" s="15"/>
    </row>
    <row r="78" spans="1:12" ht="12.75">
      <c r="A78" s="34">
        <v>20</v>
      </c>
      <c r="B78" s="102"/>
      <c r="C78" s="50">
        <v>1</v>
      </c>
      <c r="D78" s="73">
        <f>$D$1*65%</f>
        <v>117</v>
      </c>
      <c r="E78" s="73">
        <f>$D$1*65%</f>
        <v>117</v>
      </c>
      <c r="F78" s="73">
        <f>$D$1*65%</f>
        <v>117</v>
      </c>
      <c r="G78" s="73">
        <f>$D$1*65%</f>
        <v>117</v>
      </c>
      <c r="H78" s="73">
        <f>$D$1*65%</f>
        <v>117</v>
      </c>
      <c r="I78" s="3"/>
      <c r="J78" s="3"/>
      <c r="K78" s="48"/>
      <c r="L78" s="15"/>
    </row>
    <row r="79" spans="1:12" ht="12.75">
      <c r="A79" s="35"/>
      <c r="B79" s="102"/>
      <c r="C79" s="51">
        <v>2</v>
      </c>
      <c r="D79" s="14">
        <f>$D$1*74%</f>
        <v>133.2</v>
      </c>
      <c r="E79" s="14">
        <f>$D$1*74%</f>
        <v>133.2</v>
      </c>
      <c r="F79" s="14">
        <f>$D$1*74%</f>
        <v>133.2</v>
      </c>
      <c r="G79" s="1"/>
      <c r="H79" s="1"/>
      <c r="I79" s="1"/>
      <c r="J79" s="1"/>
      <c r="K79" s="8"/>
      <c r="L79" s="15"/>
    </row>
    <row r="80" spans="1:12" ht="12.75">
      <c r="A80" s="35"/>
      <c r="B80" s="102"/>
      <c r="C80" s="51">
        <v>3</v>
      </c>
      <c r="D80" s="14">
        <f>$D$1*84%</f>
        <v>151.2</v>
      </c>
      <c r="E80" s="1">
        <f>$D$1*84%</f>
        <v>151.2</v>
      </c>
      <c r="F80" s="1">
        <f>$D$1*84%</f>
        <v>151.2</v>
      </c>
      <c r="G80" s="1"/>
      <c r="H80" s="1"/>
      <c r="I80" s="1"/>
      <c r="J80" s="1"/>
      <c r="K80" s="8"/>
      <c r="L80" s="15"/>
    </row>
    <row r="81" spans="1:12" ht="12.75">
      <c r="A81" s="35"/>
      <c r="B81" s="102"/>
      <c r="C81" s="51">
        <v>4</v>
      </c>
      <c r="D81" s="14">
        <f aca="true" t="shared" si="23" ref="D81:F82">$D$1*87.5%</f>
        <v>157.5</v>
      </c>
      <c r="E81" s="1">
        <f t="shared" si="23"/>
        <v>157.5</v>
      </c>
      <c r="F81" s="1">
        <f t="shared" si="23"/>
        <v>157.5</v>
      </c>
      <c r="G81" s="1"/>
      <c r="H81" s="1"/>
      <c r="I81" s="1"/>
      <c r="J81" s="1"/>
      <c r="K81" s="8"/>
      <c r="L81" s="15"/>
    </row>
    <row r="82" spans="1:12" ht="12.75">
      <c r="A82" s="35"/>
      <c r="B82" s="102"/>
      <c r="C82" s="51">
        <v>5</v>
      </c>
      <c r="D82" s="14">
        <f t="shared" si="23"/>
        <v>157.5</v>
      </c>
      <c r="E82" s="1">
        <f t="shared" si="23"/>
        <v>157.5</v>
      </c>
      <c r="F82" s="1">
        <f t="shared" si="23"/>
        <v>157.5</v>
      </c>
      <c r="G82" s="1"/>
      <c r="H82" s="1"/>
      <c r="I82" s="1"/>
      <c r="J82" s="1"/>
      <c r="K82" s="8"/>
      <c r="L82" s="15"/>
    </row>
    <row r="83" spans="1:12" ht="13.5" thickBot="1">
      <c r="A83" s="35"/>
      <c r="B83" s="102"/>
      <c r="C83" s="75">
        <v>6</v>
      </c>
      <c r="D83" s="76">
        <f>$D$1*90%</f>
        <v>162</v>
      </c>
      <c r="E83" s="2"/>
      <c r="F83" s="2"/>
      <c r="G83" s="2"/>
      <c r="H83" s="2"/>
      <c r="I83" s="2"/>
      <c r="J83" s="2"/>
      <c r="K83" s="29"/>
      <c r="L83" s="15"/>
    </row>
    <row r="84" spans="1:12" ht="12.75">
      <c r="A84" s="34">
        <v>21</v>
      </c>
      <c r="B84" s="102"/>
      <c r="C84" s="50">
        <v>1</v>
      </c>
      <c r="D84" s="13">
        <f>$D$1*65%</f>
        <v>117</v>
      </c>
      <c r="E84" s="5">
        <f>$D$1*65%</f>
        <v>117</v>
      </c>
      <c r="F84" s="5">
        <f>$D$1*65%</f>
        <v>117</v>
      </c>
      <c r="G84" s="5">
        <f>$D$1*65%</f>
        <v>117</v>
      </c>
      <c r="H84" s="5">
        <f>$D$1*65%</f>
        <v>117</v>
      </c>
      <c r="I84" s="5"/>
      <c r="J84" s="5"/>
      <c r="K84" s="6"/>
      <c r="L84" s="15"/>
    </row>
    <row r="85" spans="1:12" ht="12.75">
      <c r="A85" s="35"/>
      <c r="B85" s="102"/>
      <c r="C85" s="51">
        <v>2</v>
      </c>
      <c r="D85" s="14">
        <f>$D$1*74%</f>
        <v>133.2</v>
      </c>
      <c r="E85" s="14">
        <f>$D$1*74%</f>
        <v>133.2</v>
      </c>
      <c r="F85" s="14">
        <f>$D$1*74%</f>
        <v>133.2</v>
      </c>
      <c r="G85" s="14">
        <f>$D$1*74%</f>
        <v>133.2</v>
      </c>
      <c r="H85" s="14">
        <f>$D$1*74%</f>
        <v>133.2</v>
      </c>
      <c r="I85" s="1"/>
      <c r="J85" s="1"/>
      <c r="K85" s="8"/>
      <c r="L85" s="15"/>
    </row>
    <row r="86" spans="1:12" ht="12.75">
      <c r="A86" s="35"/>
      <c r="B86" s="102"/>
      <c r="C86" s="51">
        <v>3</v>
      </c>
      <c r="D86" s="14">
        <f aca="true" t="shared" si="24" ref="D86:H88">$D$1*84%</f>
        <v>151.2</v>
      </c>
      <c r="E86" s="14">
        <f t="shared" si="24"/>
        <v>151.2</v>
      </c>
      <c r="F86" s="14">
        <f t="shared" si="24"/>
        <v>151.2</v>
      </c>
      <c r="G86" s="14">
        <f t="shared" si="24"/>
        <v>151.2</v>
      </c>
      <c r="H86" s="14">
        <f t="shared" si="24"/>
        <v>151.2</v>
      </c>
      <c r="I86" s="1"/>
      <c r="J86" s="1"/>
      <c r="K86" s="8"/>
      <c r="L86" s="15"/>
    </row>
    <row r="87" spans="1:12" ht="12.75">
      <c r="A87" s="35"/>
      <c r="B87" s="102"/>
      <c r="C87" s="51">
        <v>4</v>
      </c>
      <c r="D87" s="14">
        <f t="shared" si="24"/>
        <v>151.2</v>
      </c>
      <c r="E87" s="14">
        <f t="shared" si="24"/>
        <v>151.2</v>
      </c>
      <c r="F87" s="14">
        <f t="shared" si="24"/>
        <v>151.2</v>
      </c>
      <c r="G87" s="14">
        <f t="shared" si="24"/>
        <v>151.2</v>
      </c>
      <c r="H87" s="14">
        <f t="shared" si="24"/>
        <v>151.2</v>
      </c>
      <c r="I87" s="1"/>
      <c r="J87" s="1"/>
      <c r="K87" s="8"/>
      <c r="L87" s="15"/>
    </row>
    <row r="88" spans="1:12" ht="12.75">
      <c r="A88" s="35"/>
      <c r="B88" s="102"/>
      <c r="C88" s="51">
        <v>5</v>
      </c>
      <c r="D88" s="14">
        <f t="shared" si="24"/>
        <v>151.2</v>
      </c>
      <c r="E88" s="14">
        <f t="shared" si="24"/>
        <v>151.2</v>
      </c>
      <c r="F88" s="14">
        <f t="shared" si="24"/>
        <v>151.2</v>
      </c>
      <c r="G88" s="14">
        <f t="shared" si="24"/>
        <v>151.2</v>
      </c>
      <c r="H88" s="14">
        <f t="shared" si="24"/>
        <v>151.2</v>
      </c>
      <c r="I88" s="1"/>
      <c r="J88" s="1"/>
      <c r="K88" s="8"/>
      <c r="L88" s="15"/>
    </row>
    <row r="89" spans="1:12" ht="13.5" thickBot="1">
      <c r="A89" s="38"/>
      <c r="B89" s="102"/>
      <c r="C89" s="75">
        <v>6</v>
      </c>
      <c r="D89" s="76">
        <f>$D$1*91%</f>
        <v>163.8</v>
      </c>
      <c r="E89" s="2"/>
      <c r="F89" s="2"/>
      <c r="G89" s="2"/>
      <c r="H89" s="2"/>
      <c r="I89" s="2"/>
      <c r="J89" s="2"/>
      <c r="K89" s="29"/>
      <c r="L89" s="15"/>
    </row>
    <row r="90" spans="1:12" ht="12.75">
      <c r="A90" s="77">
        <v>22</v>
      </c>
      <c r="B90" s="102"/>
      <c r="C90" s="42">
        <v>1</v>
      </c>
      <c r="D90" s="4">
        <f>$D$1*65%</f>
        <v>117</v>
      </c>
      <c r="E90" s="5">
        <f>$D$1*65%</f>
        <v>117</v>
      </c>
      <c r="F90" s="5">
        <f>$D$1*65%</f>
        <v>117</v>
      </c>
      <c r="G90" s="5">
        <f>$D$1*65%</f>
        <v>117</v>
      </c>
      <c r="H90" s="5">
        <f>$D$1*65%</f>
        <v>117</v>
      </c>
      <c r="I90" s="5"/>
      <c r="J90" s="5"/>
      <c r="K90" s="6"/>
      <c r="L90" s="15"/>
    </row>
    <row r="91" spans="1:12" ht="12.75">
      <c r="A91" s="55"/>
      <c r="B91" s="102"/>
      <c r="C91" s="43">
        <v>2</v>
      </c>
      <c r="D91" s="7">
        <f>$D$1*76%</f>
        <v>136.8</v>
      </c>
      <c r="E91" s="7">
        <f>$D$1*76%</f>
        <v>136.8</v>
      </c>
      <c r="F91" s="7">
        <f>$D$1*76%</f>
        <v>136.8</v>
      </c>
      <c r="G91" s="7">
        <f>$D$1*76%</f>
        <v>136.8</v>
      </c>
      <c r="H91" s="7">
        <f>$D$1*76%</f>
        <v>136.8</v>
      </c>
      <c r="I91" s="1"/>
      <c r="J91" s="1"/>
      <c r="K91" s="8"/>
      <c r="L91" s="15"/>
    </row>
    <row r="92" spans="1:12" ht="12.75">
      <c r="A92" s="55"/>
      <c r="B92" s="102"/>
      <c r="C92" s="43">
        <v>3</v>
      </c>
      <c r="D92" s="7">
        <f>$D$1*85%</f>
        <v>153</v>
      </c>
      <c r="E92" s="1">
        <f>$D$1*85%</f>
        <v>153</v>
      </c>
      <c r="F92" s="1"/>
      <c r="G92" s="1"/>
      <c r="H92" s="1"/>
      <c r="I92" s="1"/>
      <c r="J92" s="1"/>
      <c r="K92" s="8"/>
      <c r="L92" s="15"/>
    </row>
    <row r="93" spans="1:12" ht="12.75">
      <c r="A93" s="55"/>
      <c r="B93" s="102"/>
      <c r="C93" s="43">
        <v>4</v>
      </c>
      <c r="D93" s="7">
        <f aca="true" t="shared" si="25" ref="D93:E95">$D$1*91%</f>
        <v>163.8</v>
      </c>
      <c r="E93" s="1">
        <f t="shared" si="25"/>
        <v>163.8</v>
      </c>
      <c r="F93" s="1"/>
      <c r="G93" s="1"/>
      <c r="H93" s="1"/>
      <c r="I93" s="1"/>
      <c r="J93" s="1"/>
      <c r="K93" s="8"/>
      <c r="L93" s="15"/>
    </row>
    <row r="94" spans="1:12" ht="12.75">
      <c r="A94" s="55"/>
      <c r="B94" s="102"/>
      <c r="C94" s="43">
        <v>5</v>
      </c>
      <c r="D94" s="7">
        <f t="shared" si="25"/>
        <v>163.8</v>
      </c>
      <c r="E94" s="1">
        <f t="shared" si="25"/>
        <v>163.8</v>
      </c>
      <c r="F94" s="1"/>
      <c r="G94" s="1"/>
      <c r="H94" s="1"/>
      <c r="I94" s="1"/>
      <c r="J94" s="1"/>
      <c r="K94" s="8"/>
      <c r="L94" s="15"/>
    </row>
    <row r="95" spans="1:12" ht="12.75">
      <c r="A95" s="55"/>
      <c r="B95" s="102"/>
      <c r="C95" s="43">
        <v>6</v>
      </c>
      <c r="D95" s="7">
        <f t="shared" si="25"/>
        <v>163.8</v>
      </c>
      <c r="E95" s="1">
        <f t="shared" si="25"/>
        <v>163.8</v>
      </c>
      <c r="F95" s="1"/>
      <c r="G95" s="1"/>
      <c r="H95" s="1"/>
      <c r="I95" s="1"/>
      <c r="J95" s="1"/>
      <c r="K95" s="8"/>
      <c r="L95" s="15"/>
    </row>
    <row r="96" spans="1:12" ht="13.5" thickBot="1">
      <c r="A96" s="56"/>
      <c r="B96" s="102"/>
      <c r="C96" s="74"/>
      <c r="D96" s="69">
        <f>$D$1*92%</f>
        <v>165.6</v>
      </c>
      <c r="E96" s="9"/>
      <c r="F96" s="9"/>
      <c r="G96" s="9"/>
      <c r="H96" s="9"/>
      <c r="I96" s="9"/>
      <c r="J96" s="9"/>
      <c r="K96" s="10"/>
      <c r="L96" s="15"/>
    </row>
    <row r="97" spans="1:12" ht="13.5" thickBot="1">
      <c r="A97" s="78">
        <v>23</v>
      </c>
      <c r="B97" s="102"/>
      <c r="C97" s="50">
        <v>1</v>
      </c>
      <c r="D97" s="104" t="s">
        <v>3</v>
      </c>
      <c r="E97" s="104"/>
      <c r="F97" s="104"/>
      <c r="G97" s="104"/>
      <c r="H97" s="104"/>
      <c r="I97" s="104"/>
      <c r="J97" s="104"/>
      <c r="K97" s="105"/>
      <c r="L97" s="15"/>
    </row>
    <row r="98" spans="1:12" ht="13.5" thickBot="1">
      <c r="A98" s="33">
        <v>24</v>
      </c>
      <c r="B98" s="103"/>
      <c r="C98" s="90">
        <v>1</v>
      </c>
      <c r="D98" s="106" t="s">
        <v>4</v>
      </c>
      <c r="E98" s="106"/>
      <c r="F98" s="106"/>
      <c r="G98" s="106"/>
      <c r="H98" s="106"/>
      <c r="I98" s="106"/>
      <c r="J98" s="106"/>
      <c r="K98" s="107"/>
      <c r="L98" s="15"/>
    </row>
  </sheetData>
  <sheetProtection/>
  <mergeCells count="10">
    <mergeCell ref="B4:B57"/>
    <mergeCell ref="D98:K98"/>
    <mergeCell ref="B61:B98"/>
    <mergeCell ref="P1:W1"/>
    <mergeCell ref="P2:W2"/>
    <mergeCell ref="N4:N58"/>
    <mergeCell ref="D97:K97"/>
    <mergeCell ref="D59:K59"/>
    <mergeCell ref="D2:K2"/>
    <mergeCell ref="E1:K1"/>
  </mergeCells>
  <printOptions/>
  <pageMargins left="0.75" right="0.75" top="1" bottom="1" header="0.5" footer="0.5"/>
  <pageSetup horizontalDpi="300" verticalDpi="300" orientation="portrait" paperSize="9" scale="91" r:id="rId1"/>
  <ignoredErrors>
    <ignoredError sqref="D7 D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2007-08-06T11:03:16Z</cp:lastPrinted>
  <dcterms:created xsi:type="dcterms:W3CDTF">2005-09-28T16:33:07Z</dcterms:created>
  <dcterms:modified xsi:type="dcterms:W3CDTF">2021-06-06T12:27:56Z</dcterms:modified>
  <cp:category/>
  <cp:version/>
  <cp:contentType/>
  <cp:contentStatus/>
</cp:coreProperties>
</file>